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</externalReferences>
  <definedNames>
    <definedName name="_xlnm.Print_Area" localSheetId="0">Sheet1!$A$2:$J$38</definedName>
  </definedNames>
  <calcPr calcId="152511"/>
</workbook>
</file>

<file path=xl/calcChain.xml><?xml version="1.0" encoding="utf-8"?>
<calcChain xmlns="http://schemas.openxmlformats.org/spreadsheetml/2006/main">
  <c r="H38" i="1" l="1"/>
  <c r="G38" i="1"/>
  <c r="F38" i="1"/>
  <c r="E38" i="1"/>
  <c r="D38" i="1"/>
  <c r="C38" i="1"/>
  <c r="B38" i="1"/>
  <c r="H36" i="1"/>
  <c r="G36" i="1"/>
  <c r="F36" i="1"/>
  <c r="E36" i="1"/>
  <c r="D36" i="1"/>
  <c r="C36" i="1"/>
  <c r="B36" i="1"/>
  <c r="G35" i="1"/>
  <c r="H35" i="1" s="1"/>
  <c r="F35" i="1"/>
  <c r="E35" i="1"/>
  <c r="D35" i="1"/>
  <c r="C35" i="1"/>
  <c r="B35" i="1"/>
  <c r="G34" i="1"/>
  <c r="H34" i="1" s="1"/>
  <c r="F34" i="1"/>
  <c r="E34" i="1"/>
  <c r="D34" i="1"/>
  <c r="C34" i="1"/>
  <c r="B34" i="1"/>
  <c r="H33" i="1"/>
  <c r="F33" i="1"/>
  <c r="E33" i="1"/>
  <c r="D33" i="1"/>
  <c r="C33" i="1"/>
  <c r="B33" i="1"/>
  <c r="H32" i="1"/>
  <c r="F32" i="1"/>
  <c r="E32" i="1"/>
  <c r="D32" i="1"/>
  <c r="C32" i="1"/>
  <c r="B32" i="1"/>
  <c r="H31" i="1"/>
  <c r="F31" i="1"/>
  <c r="E31" i="1"/>
  <c r="D31" i="1"/>
  <c r="C31" i="1"/>
  <c r="B31" i="1"/>
  <c r="H30" i="1"/>
  <c r="F30" i="1"/>
  <c r="E30" i="1"/>
  <c r="D30" i="1"/>
  <c r="C30" i="1"/>
  <c r="B30" i="1"/>
  <c r="G29" i="1"/>
  <c r="H29" i="1" s="1"/>
  <c r="F29" i="1"/>
  <c r="E29" i="1"/>
  <c r="D29" i="1"/>
  <c r="C29" i="1"/>
  <c r="B29" i="1"/>
  <c r="H28" i="1"/>
  <c r="G28" i="1"/>
  <c r="F28" i="1"/>
  <c r="E28" i="1"/>
  <c r="D28" i="1"/>
  <c r="C28" i="1"/>
  <c r="B28" i="1"/>
  <c r="G27" i="1"/>
  <c r="H27" i="1" s="1"/>
  <c r="F27" i="1"/>
  <c r="E27" i="1"/>
  <c r="D27" i="1"/>
  <c r="C27" i="1"/>
  <c r="B27" i="1"/>
  <c r="H26" i="1"/>
  <c r="G26" i="1"/>
  <c r="F26" i="1"/>
  <c r="E26" i="1"/>
  <c r="D26" i="1"/>
  <c r="C26" i="1"/>
  <c r="B26" i="1"/>
  <c r="G25" i="1"/>
  <c r="H25" i="1" s="1"/>
  <c r="F25" i="1"/>
  <c r="E25" i="1"/>
  <c r="D25" i="1"/>
  <c r="C25" i="1"/>
  <c r="B25" i="1"/>
  <c r="H24" i="1"/>
  <c r="G24" i="1"/>
  <c r="F24" i="1"/>
  <c r="E24" i="1"/>
  <c r="D24" i="1"/>
  <c r="C24" i="1"/>
  <c r="B24" i="1"/>
  <c r="H23" i="1"/>
  <c r="F23" i="1"/>
  <c r="E23" i="1"/>
  <c r="D23" i="1"/>
  <c r="C23" i="1"/>
  <c r="B23" i="1"/>
  <c r="H22" i="1"/>
  <c r="F22" i="1"/>
  <c r="E22" i="1"/>
  <c r="D22" i="1"/>
  <c r="C22" i="1"/>
  <c r="B22" i="1"/>
  <c r="G21" i="1"/>
  <c r="H21" i="1" s="1"/>
  <c r="F21" i="1"/>
  <c r="E21" i="1"/>
  <c r="D21" i="1"/>
  <c r="C21" i="1"/>
  <c r="B21" i="1"/>
  <c r="H20" i="1"/>
  <c r="G20" i="1"/>
  <c r="F20" i="1"/>
  <c r="E20" i="1"/>
  <c r="D20" i="1"/>
  <c r="C20" i="1"/>
  <c r="B20" i="1"/>
  <c r="G19" i="1"/>
  <c r="H19" i="1" s="1"/>
  <c r="F19" i="1"/>
  <c r="E19" i="1"/>
  <c r="D19" i="1"/>
  <c r="C19" i="1"/>
  <c r="B19" i="1"/>
  <c r="H18" i="1"/>
  <c r="G18" i="1"/>
  <c r="F18" i="1"/>
  <c r="E18" i="1"/>
  <c r="D18" i="1"/>
  <c r="C18" i="1"/>
  <c r="B18" i="1"/>
  <c r="J2" i="1"/>
</calcChain>
</file>

<file path=xl/sharedStrings.xml><?xml version="1.0" encoding="utf-8"?>
<sst xmlns="http://schemas.openxmlformats.org/spreadsheetml/2006/main" count="33" uniqueCount="33">
  <si>
    <t>東京食彩　株式会社</t>
    <rPh sb="0" eb="2">
      <t>トウキョウ</t>
    </rPh>
    <rPh sb="2" eb="3">
      <t>ショク</t>
    </rPh>
    <rPh sb="3" eb="4">
      <t>サイ</t>
    </rPh>
    <rPh sb="5" eb="7">
      <t>カブシキ</t>
    </rPh>
    <rPh sb="7" eb="9">
      <t>カイシャ</t>
    </rPh>
    <phoneticPr fontId="8"/>
  </si>
  <si>
    <t>山寺</t>
    <rPh sb="0" eb="2">
      <t>ヤマデラ</t>
    </rPh>
    <phoneticPr fontId="8"/>
  </si>
  <si>
    <t>様</t>
    <rPh sb="0" eb="1">
      <t>サマ</t>
    </rPh>
    <phoneticPr fontId="8"/>
  </si>
  <si>
    <t>日 欧 商 事 株 式 会 社</t>
    <phoneticPr fontId="8"/>
  </si>
  <si>
    <t>〒105-0014東京都港区芝3丁目2番18号</t>
    <rPh sb="9" eb="12">
      <t>トウキョウト</t>
    </rPh>
    <rPh sb="12" eb="14">
      <t>ミナトク</t>
    </rPh>
    <rPh sb="14" eb="15">
      <t>シバ</t>
    </rPh>
    <rPh sb="16" eb="18">
      <t>チョウメ</t>
    </rPh>
    <rPh sb="19" eb="20">
      <t>バン</t>
    </rPh>
    <rPh sb="22" eb="23">
      <t>ゴウ</t>
    </rPh>
    <phoneticPr fontId="8"/>
  </si>
  <si>
    <t>見積価格・適用開始期日　：</t>
    <rPh sb="0" eb="2">
      <t>ミツモリ</t>
    </rPh>
    <rPh sb="2" eb="4">
      <t>カカク</t>
    </rPh>
    <rPh sb="5" eb="7">
      <t>テキヨウ</t>
    </rPh>
    <rPh sb="7" eb="9">
      <t>カイシ</t>
    </rPh>
    <rPh sb="9" eb="11">
      <t>キジツ</t>
    </rPh>
    <phoneticPr fontId="17"/>
  </si>
  <si>
    <t>2020年1月15日～次回見積りまで</t>
    <rPh sb="4" eb="5">
      <t>ネン</t>
    </rPh>
    <rPh sb="6" eb="7">
      <t>ガツ</t>
    </rPh>
    <rPh sb="9" eb="10">
      <t>ニチ</t>
    </rPh>
    <rPh sb="11" eb="13">
      <t>ジカイ</t>
    </rPh>
    <rPh sb="13" eb="15">
      <t>ミツ</t>
    </rPh>
    <phoneticPr fontId="17"/>
  </si>
  <si>
    <t>NBF芝公園ビル４F　</t>
    <rPh sb="3" eb="6">
      <t>シバコウエン</t>
    </rPh>
    <phoneticPr fontId="8"/>
  </si>
  <si>
    <t>見積価格・有効期限　：</t>
    <rPh sb="0" eb="2">
      <t>ミツモリ</t>
    </rPh>
    <rPh sb="2" eb="4">
      <t>カカク</t>
    </rPh>
    <rPh sb="5" eb="7">
      <t>ユウコウ</t>
    </rPh>
    <rPh sb="7" eb="9">
      <t>キゲン</t>
    </rPh>
    <phoneticPr fontId="17"/>
  </si>
  <si>
    <t>TEL.03-5730-0313　FAX.03-5730-0322</t>
    <phoneticPr fontId="8"/>
  </si>
  <si>
    <t>商品受渡し場所　：</t>
    <rPh sb="0" eb="2">
      <t>ショウヒン</t>
    </rPh>
    <rPh sb="2" eb="4">
      <t>ウケワタ</t>
    </rPh>
    <rPh sb="5" eb="7">
      <t>バショ</t>
    </rPh>
    <phoneticPr fontId="17"/>
  </si>
  <si>
    <t>貴社倉庫前</t>
    <rPh sb="0" eb="2">
      <t>キシャ</t>
    </rPh>
    <rPh sb="2" eb="4">
      <t>ソウコ</t>
    </rPh>
    <rPh sb="4" eb="5">
      <t>マエ</t>
    </rPh>
    <phoneticPr fontId="17"/>
  </si>
  <si>
    <t>営業担当    新井</t>
    <rPh sb="0" eb="2">
      <t>エイギョウ</t>
    </rPh>
    <rPh sb="2" eb="4">
      <t>タントウ</t>
    </rPh>
    <rPh sb="8" eb="10">
      <t>アライ</t>
    </rPh>
    <phoneticPr fontId="8"/>
  </si>
  <si>
    <t>納入単位　：</t>
    <rPh sb="0" eb="2">
      <t>ノウニュウ</t>
    </rPh>
    <rPh sb="2" eb="4">
      <t>タンイ</t>
    </rPh>
    <phoneticPr fontId="17"/>
  </si>
  <si>
    <t>混載5ケース以上</t>
    <rPh sb="0" eb="2">
      <t>コンサイ</t>
    </rPh>
    <rPh sb="6" eb="8">
      <t>イジョウ</t>
    </rPh>
    <phoneticPr fontId="17"/>
  </si>
  <si>
    <t xml:space="preserve"> E-Mail  f-arai@jetlc.co.jp</t>
    <phoneticPr fontId="8"/>
  </si>
  <si>
    <t>取引方法　：</t>
    <rPh sb="0" eb="2">
      <t>トリヒキ</t>
    </rPh>
    <rPh sb="2" eb="4">
      <t>ホウホウ</t>
    </rPh>
    <phoneticPr fontId="17"/>
  </si>
  <si>
    <t>従来通り</t>
    <rPh sb="0" eb="2">
      <t>ジュウライ</t>
    </rPh>
    <rPh sb="2" eb="3">
      <t>ドオ</t>
    </rPh>
    <phoneticPr fontId="17"/>
  </si>
  <si>
    <t>JANコード</t>
    <phoneticPr fontId="8"/>
  </si>
  <si>
    <t>商品CD</t>
    <rPh sb="0" eb="2">
      <t>ショウヒン</t>
    </rPh>
    <phoneticPr fontId="8"/>
  </si>
  <si>
    <t>ブランド</t>
    <phoneticPr fontId="8"/>
  </si>
  <si>
    <t>商品名</t>
    <phoneticPr fontId="8"/>
  </si>
  <si>
    <t>容量</t>
  </si>
  <si>
    <t>入数</t>
  </si>
  <si>
    <t>小売価格
（税抜）</t>
    <rPh sb="0" eb="2">
      <t>コウリ</t>
    </rPh>
    <rPh sb="2" eb="4">
      <t>カカク</t>
    </rPh>
    <rPh sb="6" eb="7">
      <t>ゼイ</t>
    </rPh>
    <rPh sb="7" eb="8">
      <t>ヌ</t>
    </rPh>
    <phoneticPr fontId="8"/>
  </si>
  <si>
    <t>仕切価格
（税抜）</t>
    <rPh sb="0" eb="2">
      <t>シキ</t>
    </rPh>
    <rPh sb="2" eb="4">
      <t>カカク</t>
    </rPh>
    <rPh sb="6" eb="7">
      <t>ゼイ</t>
    </rPh>
    <rPh sb="7" eb="8">
      <t>ヌ</t>
    </rPh>
    <phoneticPr fontId="8"/>
  </si>
  <si>
    <t>備考</t>
    <rPh sb="0" eb="2">
      <t>ビコウ</t>
    </rPh>
    <phoneticPr fontId="8"/>
  </si>
  <si>
    <t>ボッテール　　</t>
    <phoneticPr fontId="8"/>
  </si>
  <si>
    <t>リオーネ・デル・ファルコ・ロッソ</t>
    <phoneticPr fontId="8"/>
  </si>
  <si>
    <t>750ml</t>
    <phoneticPr fontId="8"/>
  </si>
  <si>
    <t>ボッテール　　</t>
    <phoneticPr fontId="8"/>
  </si>
  <si>
    <t>リオーネ・デル・ファルコ・ビアンコ</t>
    <phoneticPr fontId="8"/>
  </si>
  <si>
    <t>750ml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</si>
</sst>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###&quot;ml&quot;"/>
    <numFmt numFmtId="177" formatCode="#,##0_);[Red]\(#,##0\)"/>
    <numFmt numFmtId="178" formatCode="0.0%"/>
    <numFmt numFmtId="179" formatCode="0_);[Red]\(0\)"/>
    <numFmt numFmtId="180" formatCode="0_ "/>
  </numFmts>
  <fonts count="2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b/>
      <sz val="9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Meiryo UI"/>
      <family val="3"/>
      <charset val="128"/>
    </font>
    <font>
      <sz val="11"/>
      <name val="Meiryo UI"/>
      <family val="3"/>
      <charset val="128"/>
    </font>
    <font>
      <b/>
      <sz val="20"/>
      <name val="Meiryo UI"/>
      <family val="3"/>
      <charset val="128"/>
    </font>
    <font>
      <sz val="18"/>
      <name val="Meiryo UI"/>
      <family val="3"/>
      <charset val="128"/>
    </font>
    <font>
      <sz val="6"/>
      <name val="ＭＳ Ｐゴシック"/>
      <family val="3"/>
      <charset val="128"/>
    </font>
    <font>
      <sz val="22"/>
      <name val="Meiryo UI"/>
      <family val="3"/>
      <charset val="128"/>
    </font>
    <font>
      <b/>
      <sz val="16"/>
      <name val="Meiryo UI"/>
      <family val="3"/>
      <charset val="128"/>
    </font>
    <font>
      <sz val="16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indexed="8"/>
      <name val="Meiryo UI"/>
      <family val="3"/>
      <charset val="128"/>
    </font>
    <font>
      <b/>
      <sz val="16"/>
      <color rgb="FFFF0000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0"/>
      <color rgb="FFFF0000"/>
      <name val="Meiryo UI"/>
      <family val="3"/>
      <charset val="128"/>
    </font>
    <font>
      <b/>
      <sz val="10"/>
      <name val="Meiryo UI"/>
      <family val="3"/>
      <charset val="128"/>
    </font>
    <font>
      <sz val="10"/>
      <color indexed="8"/>
      <name val="Meiryo UI"/>
      <family val="3"/>
      <charset val="128"/>
    </font>
    <font>
      <u/>
      <sz val="8.25"/>
      <color theme="10"/>
      <name val="ＭＳ Ｐゴシック"/>
      <family val="3"/>
      <charset val="128"/>
    </font>
    <font>
      <u/>
      <sz val="10"/>
      <color theme="10"/>
      <name val="Meiryo UI"/>
      <family val="3"/>
      <charset val="128"/>
    </font>
    <font>
      <b/>
      <sz val="18"/>
      <name val="Meiryo UI"/>
      <family val="3"/>
      <charset val="128"/>
    </font>
    <font>
      <i/>
      <sz val="1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6" fontId="2" fillId="2" borderId="0" xfId="2" applyFont="1" applyFill="1" applyAlignment="1">
      <alignment vertical="center"/>
    </xf>
    <xf numFmtId="0" fontId="4" fillId="3" borderId="0" xfId="0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176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6" fontId="4" fillId="3" borderId="0" xfId="2" applyFont="1" applyFill="1" applyAlignment="1">
      <alignment vertical="center"/>
    </xf>
    <xf numFmtId="177" fontId="4" fillId="3" borderId="0" xfId="0" applyNumberFormat="1" applyFont="1" applyFill="1" applyAlignment="1">
      <alignment vertical="center"/>
    </xf>
    <xf numFmtId="0" fontId="4" fillId="3" borderId="0" xfId="0" applyFont="1" applyFill="1" applyAlignment="1">
      <alignment vertical="center"/>
    </xf>
    <xf numFmtId="38" fontId="4" fillId="2" borderId="0" xfId="1" applyFont="1" applyFill="1" applyAlignment="1">
      <alignment vertical="center"/>
    </xf>
    <xf numFmtId="0" fontId="5" fillId="3" borderId="0" xfId="0" applyFont="1" applyFill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38" fontId="5" fillId="3" borderId="0" xfId="1" applyFont="1" applyFill="1" applyAlignment="1">
      <alignment vertical="center"/>
    </xf>
    <xf numFmtId="178" fontId="5" fillId="3" borderId="0" xfId="3" applyNumberFormat="1" applyFont="1" applyFill="1" applyAlignment="1">
      <alignment vertical="center"/>
    </xf>
    <xf numFmtId="177" fontId="5" fillId="3" borderId="0" xfId="0" applyNumberFormat="1" applyFont="1" applyFill="1" applyAlignment="1">
      <alignment vertical="center"/>
    </xf>
    <xf numFmtId="9" fontId="5" fillId="3" borderId="0" xfId="0" applyNumberFormat="1" applyFont="1" applyFill="1" applyAlignment="1">
      <alignment vertical="center"/>
    </xf>
    <xf numFmtId="14" fontId="5" fillId="3" borderId="0" xfId="0" applyNumberFormat="1" applyFont="1" applyFill="1" applyAlignment="1">
      <alignment vertical="center"/>
    </xf>
    <xf numFmtId="38" fontId="7" fillId="2" borderId="0" xfId="1" applyFont="1" applyFill="1" applyBorder="1" applyAlignment="1">
      <alignment horizontal="center"/>
    </xf>
    <xf numFmtId="38" fontId="9" fillId="2" borderId="0" xfId="1" applyFont="1" applyFill="1" applyBorder="1" applyAlignment="1">
      <alignment horizontal="center"/>
    </xf>
    <xf numFmtId="0" fontId="10" fillId="0" borderId="0" xfId="0" applyFont="1" applyBorder="1" applyAlignment="1">
      <alignment horizontal="left"/>
    </xf>
    <xf numFmtId="38" fontId="9" fillId="2" borderId="1" xfId="1" applyFont="1" applyFill="1" applyBorder="1" applyAlignment="1">
      <alignment horizontal="center"/>
    </xf>
    <xf numFmtId="0" fontId="10" fillId="0" borderId="0" xfId="0" applyFont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38" fontId="5" fillId="3" borderId="0" xfId="1" applyFont="1" applyFill="1" applyBorder="1" applyAlignment="1">
      <alignment vertical="center"/>
    </xf>
    <xf numFmtId="178" fontId="5" fillId="3" borderId="0" xfId="3" applyNumberFormat="1" applyFont="1" applyFill="1" applyBorder="1" applyAlignment="1">
      <alignment vertical="center"/>
    </xf>
    <xf numFmtId="177" fontId="5" fillId="3" borderId="0" xfId="0" applyNumberFormat="1" applyFont="1" applyFill="1" applyBorder="1" applyAlignment="1">
      <alignment vertical="center"/>
    </xf>
    <xf numFmtId="9" fontId="5" fillId="3" borderId="0" xfId="0" applyNumberFormat="1" applyFont="1" applyFill="1" applyBorder="1" applyAlignment="1">
      <alignment vertical="center"/>
    </xf>
    <xf numFmtId="38" fontId="11" fillId="2" borderId="2" xfId="1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38" fontId="11" fillId="2" borderId="0" xfId="1" applyFont="1" applyFill="1" applyBorder="1" applyAlignment="1">
      <alignment horizontal="right" vertical="center"/>
    </xf>
    <xf numFmtId="177" fontId="13" fillId="0" borderId="0" xfId="0" applyNumberFormat="1" applyFont="1" applyBorder="1" applyAlignment="1"/>
    <xf numFmtId="0" fontId="14" fillId="3" borderId="0" xfId="0" applyFont="1" applyFill="1" applyBorder="1" applyAlignment="1">
      <alignment wrapText="1"/>
    </xf>
    <xf numFmtId="0" fontId="11" fillId="3" borderId="0" xfId="0" applyFont="1" applyFill="1" applyBorder="1" applyAlignment="1">
      <alignment wrapText="1"/>
    </xf>
    <xf numFmtId="0" fontId="15" fillId="0" borderId="0" xfId="0" applyFont="1" applyBorder="1" applyAlignment="1">
      <alignment horizontal="left" vertical="center"/>
    </xf>
    <xf numFmtId="177" fontId="13" fillId="0" borderId="0" xfId="0" applyNumberFormat="1" applyFont="1" applyBorder="1" applyAlignment="1">
      <alignment vertical="center"/>
    </xf>
    <xf numFmtId="38" fontId="16" fillId="4" borderId="3" xfId="1" applyFont="1" applyFill="1" applyBorder="1" applyAlignment="1">
      <alignment vertical="center"/>
    </xf>
    <xf numFmtId="0" fontId="18" fillId="3" borderId="4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vertical="center"/>
    </xf>
    <xf numFmtId="0" fontId="19" fillId="3" borderId="0" xfId="0" applyFont="1" applyFill="1" applyBorder="1" applyAlignment="1">
      <alignment vertical="center" wrapText="1"/>
    </xf>
    <xf numFmtId="178" fontId="16" fillId="3" borderId="0" xfId="3" applyNumberFormat="1" applyFont="1" applyFill="1" applyBorder="1" applyAlignment="1">
      <alignment vertical="center"/>
    </xf>
    <xf numFmtId="177" fontId="20" fillId="0" borderId="0" xfId="0" applyNumberFormat="1" applyFont="1" applyBorder="1" applyAlignment="1">
      <alignment vertical="center"/>
    </xf>
    <xf numFmtId="0" fontId="19" fillId="3" borderId="4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left" vertical="center" wrapText="1"/>
    </xf>
    <xf numFmtId="38" fontId="16" fillId="3" borderId="0" xfId="1" applyFont="1" applyFill="1" applyBorder="1" applyAlignment="1">
      <alignment vertical="center"/>
    </xf>
    <xf numFmtId="177" fontId="20" fillId="0" borderId="0" xfId="0" applyNumberFormat="1" applyFont="1" applyBorder="1" applyAlignment="1">
      <alignment vertical="top"/>
    </xf>
    <xf numFmtId="0" fontId="16" fillId="3" borderId="4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77" fontId="22" fillId="0" borderId="0" xfId="4" applyNumberFormat="1" applyFont="1" applyBorder="1" applyAlignment="1" applyProtection="1"/>
    <xf numFmtId="6" fontId="19" fillId="4" borderId="3" xfId="2" applyFont="1" applyFill="1" applyBorder="1" applyAlignment="1">
      <alignment vertical="center"/>
    </xf>
    <xf numFmtId="49" fontId="7" fillId="3" borderId="0" xfId="0" applyNumberFormat="1" applyFont="1" applyFill="1" applyBorder="1" applyAlignment="1">
      <alignment horizontal="center" vertical="center" wrapText="1"/>
    </xf>
    <xf numFmtId="177" fontId="22" fillId="0" borderId="0" xfId="4" applyNumberFormat="1" applyFont="1" applyBorder="1" applyAlignment="1" applyProtection="1">
      <alignment horizontal="center"/>
    </xf>
    <xf numFmtId="49" fontId="7" fillId="3" borderId="7" xfId="0" applyNumberFormat="1" applyFont="1" applyFill="1" applyBorder="1" applyAlignment="1">
      <alignment horizontal="center" vertical="center" wrapText="1"/>
    </xf>
    <xf numFmtId="178" fontId="5" fillId="3" borderId="0" xfId="0" applyNumberFormat="1" applyFont="1" applyFill="1" applyAlignment="1">
      <alignment vertical="center"/>
    </xf>
    <xf numFmtId="179" fontId="16" fillId="5" borderId="3" xfId="0" applyNumberFormat="1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center"/>
    </xf>
    <xf numFmtId="177" fontId="16" fillId="5" borderId="3" xfId="1" applyNumberFormat="1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178" fontId="4" fillId="3" borderId="0" xfId="0" applyNumberFormat="1" applyFont="1" applyFill="1" applyAlignment="1">
      <alignment horizontal="center" vertical="center"/>
    </xf>
    <xf numFmtId="178" fontId="4" fillId="3" borderId="0" xfId="0" applyNumberFormat="1" applyFont="1" applyFill="1" applyBorder="1" applyAlignment="1">
      <alignment vertical="center"/>
    </xf>
    <xf numFmtId="0" fontId="4" fillId="3" borderId="0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180" fontId="4" fillId="2" borderId="8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vertical="center"/>
    </xf>
    <xf numFmtId="0" fontId="23" fillId="2" borderId="9" xfId="0" applyFont="1" applyFill="1" applyBorder="1" applyAlignment="1">
      <alignment horizontal="left" vertical="center"/>
    </xf>
    <xf numFmtId="0" fontId="23" fillId="2" borderId="10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80" fontId="4" fillId="2" borderId="1" xfId="0" applyNumberFormat="1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vertical="center"/>
    </xf>
    <xf numFmtId="6" fontId="2" fillId="2" borderId="0" xfId="2" applyFont="1" applyFill="1" applyBorder="1" applyAlignment="1">
      <alignment vertical="center"/>
    </xf>
    <xf numFmtId="0" fontId="4" fillId="3" borderId="0" xfId="0" applyFont="1" applyFill="1" applyBorder="1" applyAlignment="1">
      <alignment vertical="center" wrapText="1"/>
    </xf>
    <xf numFmtId="49" fontId="4" fillId="3" borderId="0" xfId="0" applyNumberFormat="1" applyFont="1" applyFill="1" applyBorder="1" applyAlignment="1">
      <alignment horizontal="left" vertical="center" wrapText="1"/>
    </xf>
    <xf numFmtId="176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6" fontId="4" fillId="3" borderId="0" xfId="2" applyFont="1" applyFill="1" applyBorder="1" applyAlignment="1">
      <alignment vertical="center"/>
    </xf>
    <xf numFmtId="177" fontId="4" fillId="3" borderId="0" xfId="0" applyNumberFormat="1" applyFont="1" applyFill="1" applyBorder="1" applyAlignment="1">
      <alignment vertical="center"/>
    </xf>
    <xf numFmtId="178" fontId="4" fillId="3" borderId="0" xfId="0" applyNumberFormat="1" applyFont="1" applyFill="1" applyAlignment="1">
      <alignment vertical="center"/>
    </xf>
    <xf numFmtId="180" fontId="16" fillId="0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180" fontId="19" fillId="2" borderId="4" xfId="0" applyNumberFormat="1" applyFont="1" applyFill="1" applyBorder="1" applyAlignment="1">
      <alignment horizontal="center" vertical="center"/>
    </xf>
    <xf numFmtId="180" fontId="19" fillId="2" borderId="5" xfId="0" applyNumberFormat="1" applyFont="1" applyFill="1" applyBorder="1" applyAlignment="1">
      <alignment horizontal="center" vertical="center"/>
    </xf>
    <xf numFmtId="178" fontId="16" fillId="3" borderId="0" xfId="0" applyNumberFormat="1" applyFont="1" applyFill="1" applyBorder="1" applyAlignment="1">
      <alignment vertical="center"/>
    </xf>
    <xf numFmtId="0" fontId="16" fillId="3" borderId="0" xfId="0" applyFont="1" applyFill="1" applyBorder="1" applyAlignment="1">
      <alignment vertical="center"/>
    </xf>
    <xf numFmtId="179" fontId="16" fillId="0" borderId="3" xfId="0" applyNumberFormat="1" applyFont="1" applyFill="1" applyBorder="1" applyAlignment="1">
      <alignment horizontal="center" vertical="center" wrapText="1"/>
    </xf>
    <xf numFmtId="179" fontId="16" fillId="0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 applyProtection="1">
      <alignment horizontal="center" vertical="center"/>
    </xf>
    <xf numFmtId="0" fontId="24" fillId="2" borderId="3" xfId="0" applyFont="1" applyFill="1" applyBorder="1" applyAlignment="1" applyProtection="1">
      <alignment horizontal="center" vertical="center"/>
    </xf>
    <xf numFmtId="178" fontId="19" fillId="2" borderId="0" xfId="0" applyNumberFormat="1" applyFont="1" applyFill="1" applyBorder="1" applyAlignment="1">
      <alignment horizontal="center" vertical="center"/>
    </xf>
    <xf numFmtId="179" fontId="16" fillId="2" borderId="3" xfId="0" applyNumberFormat="1" applyFont="1" applyFill="1" applyBorder="1" applyAlignment="1">
      <alignment horizontal="center" vertical="center"/>
    </xf>
  </cellXfs>
  <cellStyles count="5">
    <cellStyle name="パーセント" xfId="3" builtinId="5"/>
    <cellStyle name="ハイパーリンク" xfId="4" builtinId="8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1498785</xdr:colOff>
      <xdr:row>3</xdr:row>
      <xdr:rowOff>53788</xdr:rowOff>
    </xdr:from>
    <xdr:to>
      <xdr:col>5</xdr:col>
      <xdr:colOff>198904</xdr:colOff>
      <xdr:row>5</xdr:row>
      <xdr:rowOff>9340</xdr:rowOff>
    </xdr:to>
    <xdr:sp macro="" textlink="">
      <xdr:nvSpPr>
        <xdr:cNvPr id="2" name="WordArt 2"/>
        <xdr:cNvSpPr>
          <a:spLocks noChangeArrowheads="1" noChangeShapeType="1" noTextEdit="1"/>
        </xdr:cNvSpPr>
      </xdr:nvSpPr>
      <xdr:spPr bwMode="auto">
        <a:xfrm>
          <a:off x="5832660" y="568138"/>
          <a:ext cx="1900519" cy="346077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40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0000"/>
              </a:solidFill>
              <a:effectLst/>
              <a:latin typeface="ＭＳ Ｐゴシック"/>
              <a:ea typeface="ＭＳ Ｐゴシック"/>
            </a:rPr>
            <a:t>御見積書</a:t>
          </a:r>
        </a:p>
      </xdr:txBody>
    </xdr:sp>
    <xdr:clientData/>
  </xdr:twoCellAnchor>
  <xdr:twoCellAnchor>
    <xdr:from>
      <xdr:col>3</xdr:col>
      <xdr:colOff>0</xdr:colOff>
      <xdr:row>4</xdr:row>
      <xdr:rowOff>66675</xdr:rowOff>
    </xdr:from>
    <xdr:to>
      <xdr:col>3</xdr:col>
      <xdr:colOff>0</xdr:colOff>
      <xdr:row>5</xdr:row>
      <xdr:rowOff>95250</xdr:rowOff>
    </xdr:to>
    <xdr:sp macro="" textlink="">
      <xdr:nvSpPr>
        <xdr:cNvPr id="3" name="WordArt 3"/>
        <xdr:cNvSpPr>
          <a:spLocks noChangeArrowheads="1" noChangeShapeType="1" noTextEdit="1"/>
        </xdr:cNvSpPr>
      </xdr:nvSpPr>
      <xdr:spPr bwMode="auto">
        <a:xfrm>
          <a:off x="4438650" y="800100"/>
          <a:ext cx="0" cy="2000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ＭＳ Ｐゴシック"/>
              <a:ea typeface="ＭＳ Ｐゴシック"/>
            </a:rPr>
            <a:t>御中</a:t>
          </a:r>
        </a:p>
      </xdr:txBody>
    </xdr:sp>
    <xdr:clientData/>
  </xdr:twoCellAnchor>
  <xdr:twoCellAnchor>
    <xdr:from>
      <xdr:col>3</xdr:col>
      <xdr:colOff>0</xdr:colOff>
      <xdr:row>6</xdr:row>
      <xdr:rowOff>95250</xdr:rowOff>
    </xdr:from>
    <xdr:to>
      <xdr:col>3</xdr:col>
      <xdr:colOff>0</xdr:colOff>
      <xdr:row>7</xdr:row>
      <xdr:rowOff>123825</xdr:rowOff>
    </xdr:to>
    <xdr:sp macro="" textlink="">
      <xdr:nvSpPr>
        <xdr:cNvPr id="4" name="WordArt 4"/>
        <xdr:cNvSpPr>
          <a:spLocks noChangeArrowheads="1" noChangeShapeType="1" noTextEdit="1"/>
        </xdr:cNvSpPr>
      </xdr:nvSpPr>
      <xdr:spPr bwMode="auto">
        <a:xfrm>
          <a:off x="4438650" y="1219200"/>
          <a:ext cx="0" cy="2857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endParaRPr lang="ja-JP" altLang="en-US" sz="1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8</xdr:col>
      <xdr:colOff>0</xdr:colOff>
      <xdr:row>3</xdr:row>
      <xdr:rowOff>95250</xdr:rowOff>
    </xdr:from>
    <xdr:to>
      <xdr:col>12</xdr:col>
      <xdr:colOff>0</xdr:colOff>
      <xdr:row>5</xdr:row>
      <xdr:rowOff>161925</xdr:rowOff>
    </xdr:to>
    <xdr:pic>
      <xdr:nvPicPr>
        <xdr:cNvPr id="5" name="Picture 1" descr="top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0742"/>
        <a:stretch>
          <a:fillRect/>
        </a:stretch>
      </xdr:blipFill>
      <xdr:spPr bwMode="auto">
        <a:xfrm>
          <a:off x="10182225" y="609600"/>
          <a:ext cx="27051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1885950</xdr:colOff>
      <xdr:row>5</xdr:row>
      <xdr:rowOff>85725</xdr:rowOff>
    </xdr:from>
    <xdr:to>
      <xdr:col>3</xdr:col>
      <xdr:colOff>2085975</xdr:colOff>
      <xdr:row>6</xdr:row>
      <xdr:rowOff>114300</xdr:rowOff>
    </xdr:to>
    <xdr:sp macro="" textlink="">
      <xdr:nvSpPr>
        <xdr:cNvPr id="6" name="WordArt 4"/>
        <xdr:cNvSpPr>
          <a:spLocks noChangeArrowheads="1" noChangeShapeType="1" noTextEdit="1"/>
        </xdr:cNvSpPr>
      </xdr:nvSpPr>
      <xdr:spPr bwMode="auto">
        <a:xfrm>
          <a:off x="6324600" y="990600"/>
          <a:ext cx="200025" cy="2476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endParaRPr lang="ja-JP" altLang="en-US" sz="1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</xdr:col>
      <xdr:colOff>0</xdr:colOff>
      <xdr:row>5</xdr:row>
      <xdr:rowOff>66675</xdr:rowOff>
    </xdr:from>
    <xdr:to>
      <xdr:col>1</xdr:col>
      <xdr:colOff>0</xdr:colOff>
      <xdr:row>6</xdr:row>
      <xdr:rowOff>95250</xdr:rowOff>
    </xdr:to>
    <xdr:sp macro="" textlink="">
      <xdr:nvSpPr>
        <xdr:cNvPr id="7" name="WordArt 3"/>
        <xdr:cNvSpPr>
          <a:spLocks noChangeArrowheads="1" noChangeShapeType="1" noTextEdit="1"/>
        </xdr:cNvSpPr>
      </xdr:nvSpPr>
      <xdr:spPr bwMode="auto">
        <a:xfrm>
          <a:off x="1685925" y="971550"/>
          <a:ext cx="0" cy="2476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ＭＳ Ｐゴシック"/>
              <a:ea typeface="ＭＳ Ｐゴシック"/>
            </a:rPr>
            <a:t>御中</a:t>
          </a:r>
        </a:p>
      </xdr:txBody>
    </xdr:sp>
    <xdr:clientData/>
  </xdr:twoCellAnchor>
  <xdr:twoCellAnchor>
    <xdr:from>
      <xdr:col>1</xdr:col>
      <xdr:colOff>1838325</xdr:colOff>
      <xdr:row>6</xdr:row>
      <xdr:rowOff>95250</xdr:rowOff>
    </xdr:from>
    <xdr:to>
      <xdr:col>1</xdr:col>
      <xdr:colOff>2038350</xdr:colOff>
      <xdr:row>7</xdr:row>
      <xdr:rowOff>123825</xdr:rowOff>
    </xdr:to>
    <xdr:sp macro="" textlink="">
      <xdr:nvSpPr>
        <xdr:cNvPr id="8" name="WordArt 4"/>
        <xdr:cNvSpPr>
          <a:spLocks noChangeArrowheads="1" noChangeShapeType="1" noTextEdit="1"/>
        </xdr:cNvSpPr>
      </xdr:nvSpPr>
      <xdr:spPr bwMode="auto">
        <a:xfrm>
          <a:off x="2686050" y="1219200"/>
          <a:ext cx="0" cy="2857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endParaRPr lang="ja-JP" altLang="en-US" sz="1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1838325</xdr:colOff>
      <xdr:row>8</xdr:row>
      <xdr:rowOff>95250</xdr:rowOff>
    </xdr:from>
    <xdr:to>
      <xdr:col>4</xdr:col>
      <xdr:colOff>2038350</xdr:colOff>
      <xdr:row>9</xdr:row>
      <xdr:rowOff>123825</xdr:rowOff>
    </xdr:to>
    <xdr:sp macro="" textlink="">
      <xdr:nvSpPr>
        <xdr:cNvPr id="9" name="WordArt 4"/>
        <xdr:cNvSpPr>
          <a:spLocks noChangeArrowheads="1" noChangeShapeType="1" noTextEdit="1"/>
        </xdr:cNvSpPr>
      </xdr:nvSpPr>
      <xdr:spPr bwMode="auto">
        <a:xfrm>
          <a:off x="7639050" y="1676400"/>
          <a:ext cx="0" cy="2952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endParaRPr lang="ja-JP" altLang="en-US" sz="1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1838325</xdr:colOff>
      <xdr:row>8</xdr:row>
      <xdr:rowOff>95250</xdr:rowOff>
    </xdr:from>
    <xdr:to>
      <xdr:col>4</xdr:col>
      <xdr:colOff>2038350</xdr:colOff>
      <xdr:row>9</xdr:row>
      <xdr:rowOff>123825</xdr:rowOff>
    </xdr:to>
    <xdr:sp macro="" textlink="">
      <xdr:nvSpPr>
        <xdr:cNvPr id="10" name="WordArt 4"/>
        <xdr:cNvSpPr>
          <a:spLocks noChangeArrowheads="1" noChangeShapeType="1" noTextEdit="1"/>
        </xdr:cNvSpPr>
      </xdr:nvSpPr>
      <xdr:spPr bwMode="auto">
        <a:xfrm>
          <a:off x="7639050" y="1676400"/>
          <a:ext cx="0" cy="29527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endParaRPr lang="ja-JP" altLang="en-US" sz="1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1838325</xdr:colOff>
      <xdr:row>7</xdr:row>
      <xdr:rowOff>95250</xdr:rowOff>
    </xdr:from>
    <xdr:to>
      <xdr:col>4</xdr:col>
      <xdr:colOff>2038350</xdr:colOff>
      <xdr:row>8</xdr:row>
      <xdr:rowOff>123825</xdr:rowOff>
    </xdr:to>
    <xdr:sp macro="" textlink="">
      <xdr:nvSpPr>
        <xdr:cNvPr id="11" name="WordArt 4"/>
        <xdr:cNvSpPr>
          <a:spLocks noChangeArrowheads="1" noChangeShapeType="1" noTextEdit="1"/>
        </xdr:cNvSpPr>
      </xdr:nvSpPr>
      <xdr:spPr bwMode="auto">
        <a:xfrm>
          <a:off x="7639050" y="1476375"/>
          <a:ext cx="0" cy="2286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endParaRPr lang="ja-JP" altLang="en-US" sz="1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1838325</xdr:colOff>
      <xdr:row>7</xdr:row>
      <xdr:rowOff>95250</xdr:rowOff>
    </xdr:from>
    <xdr:to>
      <xdr:col>4</xdr:col>
      <xdr:colOff>2038350</xdr:colOff>
      <xdr:row>8</xdr:row>
      <xdr:rowOff>123825</xdr:rowOff>
    </xdr:to>
    <xdr:sp macro="" textlink="">
      <xdr:nvSpPr>
        <xdr:cNvPr id="12" name="WordArt 4"/>
        <xdr:cNvSpPr>
          <a:spLocks noChangeArrowheads="1" noChangeShapeType="1" noTextEdit="1"/>
        </xdr:cNvSpPr>
      </xdr:nvSpPr>
      <xdr:spPr bwMode="auto">
        <a:xfrm>
          <a:off x="7639050" y="1476375"/>
          <a:ext cx="0" cy="2286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endParaRPr lang="ja-JP" altLang="en-US" sz="1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1838325</xdr:colOff>
      <xdr:row>7</xdr:row>
      <xdr:rowOff>95250</xdr:rowOff>
    </xdr:from>
    <xdr:to>
      <xdr:col>4</xdr:col>
      <xdr:colOff>2038350</xdr:colOff>
      <xdr:row>8</xdr:row>
      <xdr:rowOff>123825</xdr:rowOff>
    </xdr:to>
    <xdr:sp macro="" textlink="">
      <xdr:nvSpPr>
        <xdr:cNvPr id="13" name="WordArt 4"/>
        <xdr:cNvSpPr>
          <a:spLocks noChangeArrowheads="1" noChangeShapeType="1" noTextEdit="1"/>
        </xdr:cNvSpPr>
      </xdr:nvSpPr>
      <xdr:spPr bwMode="auto">
        <a:xfrm>
          <a:off x="7639050" y="1476375"/>
          <a:ext cx="0" cy="2286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endParaRPr lang="ja-JP" altLang="en-US" sz="1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1838325</xdr:colOff>
      <xdr:row>7</xdr:row>
      <xdr:rowOff>95250</xdr:rowOff>
    </xdr:from>
    <xdr:to>
      <xdr:col>4</xdr:col>
      <xdr:colOff>2038350</xdr:colOff>
      <xdr:row>8</xdr:row>
      <xdr:rowOff>123825</xdr:rowOff>
    </xdr:to>
    <xdr:sp macro="" textlink="">
      <xdr:nvSpPr>
        <xdr:cNvPr id="14" name="WordArt 4"/>
        <xdr:cNvSpPr>
          <a:spLocks noChangeArrowheads="1" noChangeShapeType="1" noTextEdit="1"/>
        </xdr:cNvSpPr>
      </xdr:nvSpPr>
      <xdr:spPr bwMode="auto">
        <a:xfrm>
          <a:off x="7639050" y="1476375"/>
          <a:ext cx="0" cy="2286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endParaRPr lang="ja-JP" altLang="en-US" sz="1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</xdr:col>
      <xdr:colOff>0</xdr:colOff>
      <xdr:row>4</xdr:row>
      <xdr:rowOff>66675</xdr:rowOff>
    </xdr:from>
    <xdr:to>
      <xdr:col>1</xdr:col>
      <xdr:colOff>0</xdr:colOff>
      <xdr:row>5</xdr:row>
      <xdr:rowOff>95250</xdr:rowOff>
    </xdr:to>
    <xdr:sp macro="" textlink="">
      <xdr:nvSpPr>
        <xdr:cNvPr id="15" name="WordArt 3"/>
        <xdr:cNvSpPr>
          <a:spLocks noChangeArrowheads="1" noChangeShapeType="1" noTextEdit="1"/>
        </xdr:cNvSpPr>
      </xdr:nvSpPr>
      <xdr:spPr bwMode="auto">
        <a:xfrm>
          <a:off x="1685925" y="800100"/>
          <a:ext cx="0" cy="200025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ＭＳ Ｐゴシック"/>
              <a:ea typeface="ＭＳ Ｐゴシック"/>
            </a:rPr>
            <a:t>御中</a:t>
          </a:r>
        </a:p>
      </xdr:txBody>
    </xdr:sp>
    <xdr:clientData/>
  </xdr:twoCellAnchor>
  <xdr:twoCellAnchor>
    <xdr:from>
      <xdr:col>1</xdr:col>
      <xdr:colOff>1838325</xdr:colOff>
      <xdr:row>5</xdr:row>
      <xdr:rowOff>95250</xdr:rowOff>
    </xdr:from>
    <xdr:to>
      <xdr:col>1</xdr:col>
      <xdr:colOff>2038350</xdr:colOff>
      <xdr:row>6</xdr:row>
      <xdr:rowOff>123825</xdr:rowOff>
    </xdr:to>
    <xdr:sp macro="" textlink="">
      <xdr:nvSpPr>
        <xdr:cNvPr id="16" name="WordArt 4"/>
        <xdr:cNvSpPr>
          <a:spLocks noChangeArrowheads="1" noChangeShapeType="1" noTextEdit="1"/>
        </xdr:cNvSpPr>
      </xdr:nvSpPr>
      <xdr:spPr bwMode="auto">
        <a:xfrm>
          <a:off x="2686050" y="1000125"/>
          <a:ext cx="0" cy="2476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endParaRPr lang="ja-JP" altLang="en-US" sz="1600" u="sng" strike="sngStrike" kern="10" cap="small" spc="0">
            <a:ln w="9525">
              <a:solidFill>
                <a:srgbClr val="000000"/>
              </a:solidFill>
              <a:round/>
              <a:headEnd/>
              <a:tailEnd/>
            </a:ln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6481;&#20140;&#39135;&#24425;&#27096;&#12305;&#65322;&#65317;&#65332;&#35211;&#31309;&#12426;&#65288;WINE&#65289;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ＪＥＴマスター"/>
      <sheetName val="帳合い様向けワインお見積書"/>
    </sheetNames>
    <sheetDataSet>
      <sheetData sheetId="0">
        <row r="2">
          <cell r="A2">
            <v>8007355006307</v>
          </cell>
          <cell r="B2">
            <v>5008101</v>
          </cell>
          <cell r="C2" t="str">
            <v>フェッラーリ</v>
          </cell>
          <cell r="D2" t="str">
            <v>ジュリオ･フェッラーリ･リゼルヴァ･デル･フォンダトーレ</v>
          </cell>
          <cell r="E2" t="str">
            <v>750ml</v>
          </cell>
          <cell r="F2">
            <v>6</v>
          </cell>
          <cell r="G2">
            <v>18000</v>
          </cell>
          <cell r="H2">
            <v>10800</v>
          </cell>
          <cell r="I2">
            <v>0.6</v>
          </cell>
        </row>
        <row r="3">
          <cell r="A3">
            <v>8007355006314</v>
          </cell>
          <cell r="B3">
            <v>5008401</v>
          </cell>
          <cell r="C3" t="str">
            <v>フェッラーリ</v>
          </cell>
          <cell r="D3" t="str">
            <v>ジュリオ･フェッラーリ･リゼルヴァ･デル･フォンダトーレ</v>
          </cell>
          <cell r="E3" t="str">
            <v>1500ml</v>
          </cell>
          <cell r="F3">
            <v>1</v>
          </cell>
          <cell r="G3">
            <v>40000</v>
          </cell>
          <cell r="H3">
            <v>24000</v>
          </cell>
          <cell r="I3">
            <v>0.6</v>
          </cell>
        </row>
        <row r="4">
          <cell r="A4">
            <v>8007355008059</v>
          </cell>
          <cell r="B4">
            <v>5006007</v>
          </cell>
          <cell r="C4" t="str">
            <v>フェッラーリ</v>
          </cell>
          <cell r="D4" t="str">
            <v>フェッラーリﾍﾟﾙﾚ07ﾎﾞｯｸｽ ｽﾄｯﾊﾟｰﾂｷｸﾛ</v>
          </cell>
          <cell r="E4" t="str">
            <v>750ml</v>
          </cell>
          <cell r="F4">
            <v>6</v>
          </cell>
          <cell r="G4">
            <v>5900</v>
          </cell>
          <cell r="H4">
            <v>3540</v>
          </cell>
          <cell r="I4">
            <v>0.6</v>
          </cell>
        </row>
        <row r="5">
          <cell r="B5">
            <v>5008521</v>
          </cell>
          <cell r="C5" t="str">
            <v>フェッラーリ</v>
          </cell>
          <cell r="D5" t="str">
            <v>ジュリオ･フェッラーリ･リゼルヴァ･デル･フォンダトーレ
(ギフトボックス入り）</v>
          </cell>
          <cell r="E5" t="str">
            <v>750ml</v>
          </cell>
          <cell r="F5">
            <v>1</v>
          </cell>
          <cell r="G5">
            <v>25000</v>
          </cell>
          <cell r="H5">
            <v>15000</v>
          </cell>
          <cell r="I5">
            <v>0.6</v>
          </cell>
        </row>
        <row r="6">
          <cell r="B6">
            <v>5007805</v>
          </cell>
          <cell r="C6" t="str">
            <v>フェッラーリ</v>
          </cell>
          <cell r="D6" t="str">
            <v>フェッラーリ・ペルレ・ネロ（ギフトボックス入り）</v>
          </cell>
          <cell r="E6" t="str">
            <v>750ml</v>
          </cell>
          <cell r="F6">
            <v>6</v>
          </cell>
          <cell r="G6">
            <v>11000</v>
          </cell>
          <cell r="H6">
            <v>6600</v>
          </cell>
          <cell r="I6">
            <v>0.6</v>
          </cell>
        </row>
        <row r="7">
          <cell r="B7">
            <v>5007905</v>
          </cell>
          <cell r="C7" t="str">
            <v>フェッラーリ</v>
          </cell>
          <cell r="D7" t="str">
            <v>フェッラーリ・ペルレ・ネロ（スペシャルギフトボックス入り）</v>
          </cell>
          <cell r="E7" t="str">
            <v>750ml</v>
          </cell>
          <cell r="F7">
            <v>6</v>
          </cell>
          <cell r="G7">
            <v>13000</v>
          </cell>
          <cell r="H7">
            <v>7800</v>
          </cell>
          <cell r="I7">
            <v>0.6</v>
          </cell>
        </row>
        <row r="8">
          <cell r="A8">
            <v>8007355006208</v>
          </cell>
          <cell r="B8">
            <v>5006206</v>
          </cell>
          <cell r="C8" t="str">
            <v>フェッラーリ</v>
          </cell>
          <cell r="D8" t="str">
            <v>フェッラーリ・ペルレ・ミレジム</v>
          </cell>
          <cell r="E8" t="str">
            <v>750ml</v>
          </cell>
          <cell r="F8">
            <v>6</v>
          </cell>
          <cell r="G8">
            <v>5900</v>
          </cell>
          <cell r="H8">
            <v>3540</v>
          </cell>
          <cell r="I8">
            <v>0.6</v>
          </cell>
        </row>
        <row r="9">
          <cell r="A9">
            <v>8007355006215</v>
          </cell>
          <cell r="B9">
            <v>5006405</v>
          </cell>
          <cell r="C9" t="str">
            <v>フェッラーリ</v>
          </cell>
          <cell r="D9" t="str">
            <v>フェッラーリ・ペルレ・ミレジム</v>
          </cell>
          <cell r="E9" t="str">
            <v>1500ml</v>
          </cell>
          <cell r="F9">
            <v>6</v>
          </cell>
          <cell r="G9">
            <v>12000</v>
          </cell>
          <cell r="H9">
            <v>7200</v>
          </cell>
          <cell r="I9">
            <v>0.6</v>
          </cell>
        </row>
        <row r="10">
          <cell r="A10" t="str">
            <v>8007355 012810</v>
          </cell>
          <cell r="B10">
            <v>5006106</v>
          </cell>
          <cell r="C10" t="str">
            <v>フェッラーリ</v>
          </cell>
          <cell r="D10" t="str">
            <v>フェッラーリ・ペルレ・ミレジム(ギフトボックス入り）</v>
          </cell>
          <cell r="E10" t="str">
            <v>750ml</v>
          </cell>
          <cell r="F10">
            <v>6</v>
          </cell>
          <cell r="G10">
            <v>5900</v>
          </cell>
          <cell r="H10">
            <v>3540</v>
          </cell>
          <cell r="I10">
            <v>0.6</v>
          </cell>
        </row>
        <row r="11">
          <cell r="A11" t="str">
            <v>8007355 006161</v>
          </cell>
          <cell r="B11">
            <v>5007107</v>
          </cell>
          <cell r="C11" t="str">
            <v>フェッラーリ</v>
          </cell>
          <cell r="D11" t="str">
            <v>フェッラーリ・ペルレ・ロゼ・ミレジム(ギフトボックス入り）</v>
          </cell>
          <cell r="E11" t="str">
            <v>750ml</v>
          </cell>
          <cell r="F11">
            <v>6</v>
          </cell>
          <cell r="G11">
            <v>9000</v>
          </cell>
          <cell r="H11">
            <v>5400</v>
          </cell>
          <cell r="I11">
            <v>0.6</v>
          </cell>
        </row>
        <row r="12">
          <cell r="A12" t="str">
            <v>-</v>
          </cell>
          <cell r="B12">
            <v>5007404</v>
          </cell>
          <cell r="C12" t="str">
            <v>フェッラーリ</v>
          </cell>
          <cell r="D12" t="str">
            <v>フェッラーリ・ペルレ・ロゼ・ミレジム</v>
          </cell>
          <cell r="E12" t="str">
            <v>1500ml</v>
          </cell>
          <cell r="F12">
            <v>6</v>
          </cell>
          <cell r="G12">
            <v>18000</v>
          </cell>
          <cell r="H12">
            <v>10800</v>
          </cell>
          <cell r="I12">
            <v>0.6</v>
          </cell>
        </row>
        <row r="13">
          <cell r="A13">
            <v>8007355006406</v>
          </cell>
          <cell r="B13">
            <v>5008703</v>
          </cell>
          <cell r="C13" t="str">
            <v>フェッラーリ</v>
          </cell>
          <cell r="D13" t="str">
            <v>フェッラーリ・リゼルヴァ・ルネッリ</v>
          </cell>
          <cell r="E13" t="str">
            <v>750ml</v>
          </cell>
          <cell r="F13">
            <v>6</v>
          </cell>
          <cell r="G13">
            <v>10000</v>
          </cell>
          <cell r="H13">
            <v>6000</v>
          </cell>
          <cell r="I13">
            <v>0.6</v>
          </cell>
        </row>
        <row r="14">
          <cell r="A14">
            <v>8007355006505</v>
          </cell>
          <cell r="B14">
            <v>5003202</v>
          </cell>
          <cell r="C14" t="str">
            <v>フェッラーリ</v>
          </cell>
          <cell r="D14" t="str">
            <v>フェッラーリ・マキシマム・ブリュット</v>
          </cell>
          <cell r="E14" t="str">
            <v>375ml</v>
          </cell>
          <cell r="F14">
            <v>12</v>
          </cell>
          <cell r="G14">
            <v>3200</v>
          </cell>
          <cell r="H14">
            <v>1920</v>
          </cell>
          <cell r="I14">
            <v>0.6</v>
          </cell>
        </row>
        <row r="15">
          <cell r="A15">
            <v>8007355006109</v>
          </cell>
          <cell r="B15">
            <v>5003102</v>
          </cell>
          <cell r="C15" t="str">
            <v>フェッラーリ</v>
          </cell>
          <cell r="D15" t="str">
            <v>フェッラーリ・マキシマム・ブリュット</v>
          </cell>
          <cell r="E15" t="str">
            <v>750ml</v>
          </cell>
          <cell r="F15">
            <v>6</v>
          </cell>
          <cell r="G15">
            <v>5000</v>
          </cell>
          <cell r="H15">
            <v>3000</v>
          </cell>
          <cell r="I15">
            <v>0.6</v>
          </cell>
        </row>
        <row r="16">
          <cell r="A16">
            <v>8007355006512</v>
          </cell>
          <cell r="B16">
            <v>5003401</v>
          </cell>
          <cell r="C16" t="str">
            <v>フェッラーリ</v>
          </cell>
          <cell r="D16" t="str">
            <v>フェッラーリ・マキシマム・ブリュット</v>
          </cell>
          <cell r="E16" t="str">
            <v>1500ml</v>
          </cell>
          <cell r="F16">
            <v>6</v>
          </cell>
          <cell r="G16">
            <v>9700</v>
          </cell>
          <cell r="H16">
            <v>5820</v>
          </cell>
          <cell r="I16">
            <v>0.6</v>
          </cell>
        </row>
        <row r="17">
          <cell r="A17">
            <v>8007355006178</v>
          </cell>
          <cell r="B17">
            <v>5009102</v>
          </cell>
          <cell r="C17" t="str">
            <v>フェッラーリ</v>
          </cell>
          <cell r="D17" t="str">
            <v>フェッラーリ・マキシマム・ロゼ</v>
          </cell>
          <cell r="E17" t="str">
            <v>750ml</v>
          </cell>
          <cell r="F17">
            <v>6</v>
          </cell>
          <cell r="G17">
            <v>5600</v>
          </cell>
          <cell r="H17">
            <v>3360</v>
          </cell>
          <cell r="I17">
            <v>0.6</v>
          </cell>
        </row>
        <row r="18">
          <cell r="A18">
            <v>8007355006253</v>
          </cell>
          <cell r="B18">
            <v>5004101</v>
          </cell>
          <cell r="C18" t="str">
            <v>フェッラーリ</v>
          </cell>
          <cell r="D18" t="str">
            <v>フェッラーリ・ドゥミ・セック</v>
          </cell>
          <cell r="E18" t="str">
            <v>750ml</v>
          </cell>
          <cell r="F18">
            <v>6</v>
          </cell>
          <cell r="G18">
            <v>5000</v>
          </cell>
          <cell r="H18">
            <v>3000</v>
          </cell>
          <cell r="I18">
            <v>0.6</v>
          </cell>
        </row>
        <row r="19">
          <cell r="A19">
            <v>8007355006000</v>
          </cell>
          <cell r="B19">
            <v>5001204</v>
          </cell>
          <cell r="C19" t="str">
            <v>フェッラーリ</v>
          </cell>
          <cell r="D19" t="str">
            <v>フェッラーリ・ブリュット</v>
          </cell>
          <cell r="E19" t="str">
            <v>375ml</v>
          </cell>
          <cell r="F19">
            <v>12</v>
          </cell>
          <cell r="G19">
            <v>3100</v>
          </cell>
          <cell r="H19">
            <v>1860</v>
          </cell>
          <cell r="I19">
            <v>0.6</v>
          </cell>
        </row>
        <row r="20">
          <cell r="A20">
            <v>8007355006017</v>
          </cell>
          <cell r="B20">
            <v>5001103</v>
          </cell>
          <cell r="C20" t="str">
            <v>フェッラーリ</v>
          </cell>
          <cell r="D20" t="str">
            <v>フェッラーリ・ブリュット</v>
          </cell>
          <cell r="E20" t="str">
            <v>750ml</v>
          </cell>
          <cell r="F20">
            <v>6</v>
          </cell>
          <cell r="G20">
            <v>4800</v>
          </cell>
          <cell r="H20">
            <v>2880</v>
          </cell>
          <cell r="I20">
            <v>0.6</v>
          </cell>
        </row>
        <row r="21">
          <cell r="A21">
            <v>8007355006024</v>
          </cell>
          <cell r="B21">
            <v>5001401</v>
          </cell>
          <cell r="C21" t="str">
            <v>フェッラーリ</v>
          </cell>
          <cell r="D21" t="str">
            <v>フェッラーリ・ブリュット</v>
          </cell>
          <cell r="E21" t="str">
            <v>1500ml</v>
          </cell>
          <cell r="F21">
            <v>6</v>
          </cell>
          <cell r="G21">
            <v>9500</v>
          </cell>
          <cell r="H21">
            <v>5700</v>
          </cell>
          <cell r="I21">
            <v>0.6</v>
          </cell>
        </row>
        <row r="22">
          <cell r="A22">
            <v>8007355006031</v>
          </cell>
          <cell r="B22">
            <v>5001503</v>
          </cell>
          <cell r="C22" t="str">
            <v>フェッラーリ</v>
          </cell>
          <cell r="D22" t="str">
            <v>フェッラーリ・ブリュット</v>
          </cell>
          <cell r="E22" t="str">
            <v>3000ml</v>
          </cell>
          <cell r="F22">
            <v>1</v>
          </cell>
          <cell r="G22">
            <v>27000</v>
          </cell>
          <cell r="H22">
            <v>16200</v>
          </cell>
          <cell r="I22">
            <v>0.6</v>
          </cell>
        </row>
        <row r="23">
          <cell r="A23">
            <v>8007355008035</v>
          </cell>
          <cell r="B23">
            <v>5001205</v>
          </cell>
          <cell r="C23" t="str">
            <v>フェッラーリ</v>
          </cell>
          <cell r="D23" t="str">
            <v>フェッラーリ・ブリュット(ギフトボックス入り）</v>
          </cell>
          <cell r="E23" t="str">
            <v>375ml</v>
          </cell>
          <cell r="F23">
            <v>12</v>
          </cell>
          <cell r="G23">
            <v>3200</v>
          </cell>
          <cell r="H23">
            <v>1920</v>
          </cell>
          <cell r="I23">
            <v>0.6</v>
          </cell>
        </row>
        <row r="24">
          <cell r="A24">
            <v>8007355051116</v>
          </cell>
          <cell r="B24">
            <v>5001105</v>
          </cell>
          <cell r="C24" t="str">
            <v>フェッラーリ</v>
          </cell>
          <cell r="D24" t="str">
            <v>フェッラーリ・ブリュット(ギフトボックス入り）</v>
          </cell>
          <cell r="E24" t="str">
            <v>750ml</v>
          </cell>
          <cell r="F24">
            <v>6</v>
          </cell>
          <cell r="G24">
            <v>4800</v>
          </cell>
          <cell r="H24">
            <v>2880</v>
          </cell>
          <cell r="I24">
            <v>0.6</v>
          </cell>
        </row>
        <row r="25">
          <cell r="A25">
            <v>8007355006185</v>
          </cell>
          <cell r="B25">
            <v>5005204</v>
          </cell>
          <cell r="C25" t="str">
            <v>フェッラーリ</v>
          </cell>
          <cell r="D25" t="str">
            <v>フェッラーリ・ロゼ</v>
          </cell>
          <cell r="E25" t="str">
            <v>375ml</v>
          </cell>
          <cell r="F25">
            <v>12</v>
          </cell>
          <cell r="G25">
            <v>3500</v>
          </cell>
          <cell r="H25">
            <v>2100</v>
          </cell>
          <cell r="I25">
            <v>0.6</v>
          </cell>
        </row>
        <row r="26">
          <cell r="A26">
            <v>8007355006154</v>
          </cell>
          <cell r="B26">
            <v>5005105</v>
          </cell>
          <cell r="C26" t="str">
            <v>フェッラーリ</v>
          </cell>
          <cell r="D26" t="str">
            <v>フェッラーリ・ロゼ</v>
          </cell>
          <cell r="E26" t="str">
            <v>750ml</v>
          </cell>
          <cell r="F26">
            <v>6</v>
          </cell>
          <cell r="G26">
            <v>5500</v>
          </cell>
          <cell r="H26">
            <v>3300</v>
          </cell>
          <cell r="I26">
            <v>0.6</v>
          </cell>
        </row>
        <row r="27">
          <cell r="A27">
            <v>8007355008028</v>
          </cell>
          <cell r="B27">
            <v>5005203</v>
          </cell>
          <cell r="C27" t="str">
            <v>フェッラーリ</v>
          </cell>
          <cell r="D27" t="str">
            <v>フェッラーリ・ロゼ(ギフトボックス入り）</v>
          </cell>
          <cell r="E27" t="str">
            <v>375ml</v>
          </cell>
          <cell r="F27">
            <v>12</v>
          </cell>
          <cell r="G27">
            <v>3500</v>
          </cell>
          <cell r="H27">
            <v>2100</v>
          </cell>
          <cell r="I27">
            <v>0.6</v>
          </cell>
        </row>
        <row r="28">
          <cell r="A28">
            <v>8007355051130</v>
          </cell>
          <cell r="B28">
            <v>5005106</v>
          </cell>
          <cell r="C28" t="str">
            <v>フェッラーリ</v>
          </cell>
          <cell r="D28" t="str">
            <v>フェッラーリ・ロゼ(ギフトボックス入り）</v>
          </cell>
          <cell r="E28" t="str">
            <v>750ml</v>
          </cell>
          <cell r="F28">
            <v>6</v>
          </cell>
          <cell r="G28">
            <v>5500</v>
          </cell>
          <cell r="H28">
            <v>3300</v>
          </cell>
          <cell r="I28">
            <v>0.6</v>
          </cell>
        </row>
        <row r="29">
          <cell r="A29">
            <v>8002062005612</v>
          </cell>
          <cell r="B29">
            <v>6108311</v>
          </cell>
          <cell r="C29" t="str">
            <v>マァジ/ボッシ・フェドリゴッティ</v>
          </cell>
          <cell r="D29" t="str">
            <v>コンテ・フェデリコ・ブリュット・ミレジマート</v>
          </cell>
          <cell r="E29" t="str">
            <v>750ml</v>
          </cell>
          <cell r="F29">
            <v>6</v>
          </cell>
          <cell r="G29">
            <v>5300</v>
          </cell>
          <cell r="H29">
            <v>3180</v>
          </cell>
          <cell r="I29">
            <v>0.6</v>
          </cell>
        </row>
        <row r="30">
          <cell r="A30">
            <v>8002062001713</v>
          </cell>
          <cell r="B30">
            <v>6120207</v>
          </cell>
          <cell r="C30" t="str">
            <v>マァジ</v>
          </cell>
          <cell r="D30" t="str">
            <v>“コスタセラ”アマローネ・デッラ・ヴァルポリチェッラ・クラッシコ</v>
          </cell>
          <cell r="E30" t="str">
            <v>375ml</v>
          </cell>
          <cell r="F30">
            <v>12</v>
          </cell>
          <cell r="G30">
            <v>5000</v>
          </cell>
          <cell r="H30">
            <v>3000</v>
          </cell>
          <cell r="I30">
            <v>0.6</v>
          </cell>
        </row>
        <row r="31">
          <cell r="A31">
            <v>8002062000051</v>
          </cell>
          <cell r="B31">
            <v>6120108</v>
          </cell>
          <cell r="C31" t="str">
            <v>マァジ</v>
          </cell>
          <cell r="D31" t="str">
            <v>“コスタセラ”アマローネ・デッラ・ヴァルポリチェッラ・クラッシコ</v>
          </cell>
          <cell r="E31" t="str">
            <v>750ml</v>
          </cell>
          <cell r="F31">
            <v>6</v>
          </cell>
          <cell r="G31">
            <v>8000</v>
          </cell>
          <cell r="H31">
            <v>4800</v>
          </cell>
          <cell r="I31">
            <v>0.6</v>
          </cell>
        </row>
        <row r="32">
          <cell r="A32">
            <v>8002062000358</v>
          </cell>
          <cell r="B32">
            <v>6120408</v>
          </cell>
          <cell r="C32" t="str">
            <v>マァジ</v>
          </cell>
          <cell r="D32" t="str">
            <v>“コスタセラ”アマローネ・デッラ・ヴァルポリチェッラ・クラッシコ</v>
          </cell>
          <cell r="E32" t="str">
            <v>1500ml</v>
          </cell>
          <cell r="F32">
            <v>1</v>
          </cell>
          <cell r="G32">
            <v>20000</v>
          </cell>
          <cell r="H32">
            <v>12000</v>
          </cell>
          <cell r="I32">
            <v>0.6</v>
          </cell>
        </row>
        <row r="33">
          <cell r="A33">
            <v>8002062000365</v>
          </cell>
          <cell r="B33">
            <v>6120508</v>
          </cell>
          <cell r="C33" t="str">
            <v>マァジ</v>
          </cell>
          <cell r="D33" t="str">
            <v>“コスタセラ”アマローネ・デッラ・ヴァルポリチェッラ・クラッシコ</v>
          </cell>
          <cell r="E33" t="str">
            <v>3000ml</v>
          </cell>
          <cell r="F33">
            <v>1</v>
          </cell>
          <cell r="G33">
            <v>40000</v>
          </cell>
          <cell r="H33">
            <v>24000</v>
          </cell>
          <cell r="I33">
            <v>0.6</v>
          </cell>
        </row>
        <row r="34">
          <cell r="A34">
            <v>8002062000372</v>
          </cell>
          <cell r="B34">
            <v>6120698</v>
          </cell>
          <cell r="C34" t="str">
            <v>マァジ</v>
          </cell>
          <cell r="D34" t="str">
            <v>“コスタセラ”アマローネ・デッラ・ヴァルポリチェッラ・クラッシコ</v>
          </cell>
          <cell r="E34" t="str">
            <v>6000ml</v>
          </cell>
          <cell r="F34">
            <v>1</v>
          </cell>
          <cell r="G34">
            <v>80000</v>
          </cell>
          <cell r="H34">
            <v>48000</v>
          </cell>
          <cell r="I34">
            <v>0.6</v>
          </cell>
        </row>
        <row r="35">
          <cell r="A35">
            <v>8002062001850</v>
          </cell>
          <cell r="B35">
            <v>6122107</v>
          </cell>
          <cell r="C35" t="str">
            <v>マァジ</v>
          </cell>
          <cell r="D35" t="str">
            <v>“コスタセラ”アマローネ・デッラ・ヴァルポリチェッラ・クラッシコ・リゼルヴァ</v>
          </cell>
          <cell r="E35" t="str">
            <v>750ml</v>
          </cell>
          <cell r="F35">
            <v>6</v>
          </cell>
          <cell r="G35">
            <v>10000</v>
          </cell>
          <cell r="H35">
            <v>6000</v>
          </cell>
          <cell r="I35">
            <v>0.6</v>
          </cell>
        </row>
        <row r="36">
          <cell r="A36">
            <v>8002062000143</v>
          </cell>
          <cell r="B36">
            <v>6126106</v>
          </cell>
          <cell r="C36" t="str">
            <v>マァジ</v>
          </cell>
          <cell r="D36" t="str">
            <v>“マッツァーノ”アマローネ･デッラ・ヴァルポリチェッラ･クラッシコ</v>
          </cell>
          <cell r="E36" t="str">
            <v>750ml</v>
          </cell>
          <cell r="F36">
            <v>6</v>
          </cell>
          <cell r="G36">
            <v>22000</v>
          </cell>
          <cell r="H36">
            <v>13200</v>
          </cell>
          <cell r="I36">
            <v>0.6</v>
          </cell>
        </row>
        <row r="37">
          <cell r="A37">
            <v>8002062000150</v>
          </cell>
          <cell r="B37">
            <v>6125106</v>
          </cell>
          <cell r="C37" t="str">
            <v>マァジ</v>
          </cell>
          <cell r="D37" t="str">
            <v>“カンポロンゴ・ディ・トルベ”アマローネ・デッラ・ヴァルポリチェッラ・クラッシコ</v>
          </cell>
          <cell r="E37" t="str">
            <v>750ml</v>
          </cell>
          <cell r="F37">
            <v>6</v>
          </cell>
          <cell r="G37">
            <v>20000</v>
          </cell>
          <cell r="H37">
            <v>12000</v>
          </cell>
          <cell r="I37">
            <v>0.6</v>
          </cell>
        </row>
        <row r="38">
          <cell r="A38">
            <v>8002062000167</v>
          </cell>
          <cell r="B38">
            <v>6141108</v>
          </cell>
          <cell r="C38" t="str">
            <v>マァジ</v>
          </cell>
          <cell r="D38" t="str">
            <v>レチョート・デッラ・ヴァルポリチェッラ・クラッシコ ”アマ-ビレ・デッリ・アンジェリ”</v>
          </cell>
          <cell r="E38">
            <v>750</v>
          </cell>
          <cell r="F38">
            <v>6</v>
          </cell>
          <cell r="G38">
            <v>7900</v>
          </cell>
          <cell r="H38">
            <v>4740</v>
          </cell>
          <cell r="I38">
            <v>0.6</v>
          </cell>
        </row>
        <row r="39">
          <cell r="A39">
            <v>8002062001744</v>
          </cell>
          <cell r="B39">
            <v>6110309</v>
          </cell>
          <cell r="C39" t="str">
            <v>マァジ</v>
          </cell>
          <cell r="D39" t="str">
            <v>カンポフィオリン</v>
          </cell>
          <cell r="E39" t="str">
            <v>375ml</v>
          </cell>
          <cell r="F39">
            <v>12</v>
          </cell>
          <cell r="G39">
            <v>1750</v>
          </cell>
          <cell r="H39">
            <v>1050</v>
          </cell>
          <cell r="I39">
            <v>0.6</v>
          </cell>
        </row>
        <row r="40">
          <cell r="A40">
            <v>8002062000068</v>
          </cell>
          <cell r="B40">
            <v>6110209</v>
          </cell>
          <cell r="C40" t="str">
            <v>マァジ</v>
          </cell>
          <cell r="D40" t="str">
            <v>カンポフィオリン</v>
          </cell>
          <cell r="E40" t="str">
            <v>750ml</v>
          </cell>
          <cell r="F40">
            <v>12</v>
          </cell>
          <cell r="G40">
            <v>3000</v>
          </cell>
          <cell r="H40">
            <v>1800</v>
          </cell>
          <cell r="I40">
            <v>0.6</v>
          </cell>
        </row>
        <row r="41">
          <cell r="A41">
            <v>8002062000419</v>
          </cell>
          <cell r="B41">
            <v>6110408</v>
          </cell>
          <cell r="C41" t="str">
            <v>マァジ</v>
          </cell>
          <cell r="D41" t="str">
            <v>カンポフィオリン</v>
          </cell>
          <cell r="E41" t="str">
            <v>1500ml</v>
          </cell>
          <cell r="F41">
            <v>6</v>
          </cell>
          <cell r="G41">
            <v>6000</v>
          </cell>
          <cell r="H41">
            <v>3600</v>
          </cell>
          <cell r="I41">
            <v>0.6</v>
          </cell>
        </row>
        <row r="42">
          <cell r="A42">
            <v>8002062000426</v>
          </cell>
          <cell r="B42">
            <v>6110508</v>
          </cell>
          <cell r="C42" t="str">
            <v>マァジ</v>
          </cell>
          <cell r="D42" t="str">
            <v>カンポフィオリン</v>
          </cell>
          <cell r="E42" t="str">
            <v>3000ml</v>
          </cell>
          <cell r="F42">
            <v>1</v>
          </cell>
          <cell r="G42">
            <v>19000</v>
          </cell>
          <cell r="H42">
            <v>11400</v>
          </cell>
          <cell r="I42">
            <v>0.6</v>
          </cell>
        </row>
        <row r="43">
          <cell r="A43">
            <v>8002062001546</v>
          </cell>
          <cell r="B43">
            <v>6116109</v>
          </cell>
          <cell r="C43" t="str">
            <v>マァジ</v>
          </cell>
          <cell r="D43" t="str">
            <v>ブローロ・カンポフィオリン・オロ</v>
          </cell>
          <cell r="E43" t="str">
            <v>750ml</v>
          </cell>
          <cell r="F43">
            <v>6</v>
          </cell>
          <cell r="G43">
            <v>4400</v>
          </cell>
          <cell r="H43">
            <v>2640</v>
          </cell>
          <cell r="I43">
            <v>0.6</v>
          </cell>
        </row>
        <row r="44">
          <cell r="A44">
            <v>8002062001577</v>
          </cell>
          <cell r="B44">
            <v>6114408</v>
          </cell>
          <cell r="C44" t="str">
            <v>マァジ</v>
          </cell>
          <cell r="D44" t="str">
            <v>ブローロ・カンポフィオリン・オロ</v>
          </cell>
          <cell r="E44" t="str">
            <v>1500ml</v>
          </cell>
          <cell r="F44">
            <v>6</v>
          </cell>
          <cell r="G44">
            <v>9000</v>
          </cell>
          <cell r="H44">
            <v>5400</v>
          </cell>
          <cell r="I44">
            <v>0.6</v>
          </cell>
        </row>
        <row r="45">
          <cell r="A45" t="str">
            <v>-</v>
          </cell>
          <cell r="B45">
            <v>6115199</v>
          </cell>
          <cell r="C45" t="str">
            <v>マァジ</v>
          </cell>
          <cell r="D45" t="str">
            <v>オザール</v>
          </cell>
          <cell r="E45" t="str">
            <v>750ml</v>
          </cell>
          <cell r="F45">
            <v>6</v>
          </cell>
          <cell r="G45">
            <v>11000</v>
          </cell>
          <cell r="H45">
            <v>6600</v>
          </cell>
          <cell r="I45">
            <v>0.6</v>
          </cell>
        </row>
        <row r="46">
          <cell r="A46">
            <v>8002062001591</v>
          </cell>
          <cell r="B46">
            <v>6129109</v>
          </cell>
          <cell r="C46" t="str">
            <v>マァジ</v>
          </cell>
          <cell r="D46" t="str">
            <v>グランダレッラ</v>
          </cell>
          <cell r="E46" t="str">
            <v>750ml</v>
          </cell>
          <cell r="F46">
            <v>6</v>
          </cell>
          <cell r="G46">
            <v>5500</v>
          </cell>
          <cell r="H46">
            <v>3300</v>
          </cell>
          <cell r="I46">
            <v>0.6</v>
          </cell>
        </row>
        <row r="47">
          <cell r="A47">
            <v>8002062000181</v>
          </cell>
          <cell r="B47">
            <v>6113108</v>
          </cell>
          <cell r="C47" t="str">
            <v>マァジ</v>
          </cell>
          <cell r="D47" t="str">
            <v>トアール</v>
          </cell>
          <cell r="E47" t="str">
            <v>750ml</v>
          </cell>
          <cell r="F47">
            <v>6</v>
          </cell>
          <cell r="G47">
            <v>4200</v>
          </cell>
          <cell r="H47">
            <v>2520</v>
          </cell>
          <cell r="I47">
            <v>0.6</v>
          </cell>
        </row>
        <row r="48">
          <cell r="A48">
            <v>8002062007036</v>
          </cell>
          <cell r="B48">
            <v>6155211</v>
          </cell>
          <cell r="C48" t="str">
            <v>マァジ</v>
          </cell>
          <cell r="D48" t="str">
            <v>マゼスト</v>
          </cell>
          <cell r="E48" t="str">
            <v>750ml</v>
          </cell>
          <cell r="F48">
            <v>6</v>
          </cell>
          <cell r="G48">
            <v>2500</v>
          </cell>
          <cell r="H48">
            <v>1500</v>
          </cell>
          <cell r="I48">
            <v>0.6</v>
          </cell>
        </row>
        <row r="49">
          <cell r="A49">
            <v>8002062001652</v>
          </cell>
          <cell r="B49">
            <v>6136112</v>
          </cell>
          <cell r="C49" t="str">
            <v>マァジ</v>
          </cell>
          <cell r="D49" t="str">
            <v>マジアンコ</v>
          </cell>
          <cell r="E49" t="str">
            <v>750ml</v>
          </cell>
          <cell r="F49">
            <v>6</v>
          </cell>
          <cell r="G49">
            <v>2600</v>
          </cell>
          <cell r="H49">
            <v>1560</v>
          </cell>
          <cell r="I49">
            <v>0.6</v>
          </cell>
        </row>
        <row r="50">
          <cell r="A50">
            <v>8002062006510</v>
          </cell>
          <cell r="B50">
            <v>6138112</v>
          </cell>
          <cell r="C50" t="str">
            <v>マァジ</v>
          </cell>
          <cell r="D50" t="str">
            <v>ローザ・デイ・マァジ</v>
          </cell>
          <cell r="E50" t="str">
            <v>750ml</v>
          </cell>
          <cell r="F50">
            <v>6</v>
          </cell>
          <cell r="G50">
            <v>2600</v>
          </cell>
          <cell r="H50">
            <v>1560</v>
          </cell>
          <cell r="I50">
            <v>0.6</v>
          </cell>
        </row>
        <row r="51">
          <cell r="A51">
            <v>8002062000198</v>
          </cell>
          <cell r="B51">
            <v>6105211</v>
          </cell>
          <cell r="C51" t="str">
            <v>マァジ</v>
          </cell>
          <cell r="D51" t="str">
            <v>“ボナコスタ” ヴァルポリチェッラ･クラッシコ</v>
          </cell>
          <cell r="E51" t="str">
            <v>375ml</v>
          </cell>
          <cell r="F51">
            <v>12</v>
          </cell>
          <cell r="G51">
            <v>1600</v>
          </cell>
          <cell r="H51">
            <v>960</v>
          </cell>
          <cell r="I51">
            <v>0.6</v>
          </cell>
        </row>
        <row r="52">
          <cell r="A52">
            <v>8002062000037</v>
          </cell>
          <cell r="B52">
            <v>6105111</v>
          </cell>
          <cell r="C52" t="str">
            <v>マァジ</v>
          </cell>
          <cell r="D52" t="str">
            <v>“ボナコスタ” ヴァルポリチェッラ･クラッシコ</v>
          </cell>
          <cell r="E52" t="str">
            <v>750ml</v>
          </cell>
          <cell r="F52">
            <v>12</v>
          </cell>
          <cell r="G52">
            <v>2600</v>
          </cell>
          <cell r="H52">
            <v>1560</v>
          </cell>
          <cell r="I52">
            <v>0.6</v>
          </cell>
        </row>
        <row r="53">
          <cell r="A53">
            <v>8002062000013</v>
          </cell>
          <cell r="B53">
            <v>6104112</v>
          </cell>
          <cell r="C53" t="str">
            <v>マァジ</v>
          </cell>
          <cell r="D53" t="str">
            <v>“フレスカリパ” バルドリーノ･クラッシコ</v>
          </cell>
          <cell r="E53" t="str">
            <v>750ml</v>
          </cell>
          <cell r="F53">
            <v>12</v>
          </cell>
          <cell r="G53">
            <v>2300</v>
          </cell>
          <cell r="H53">
            <v>1380</v>
          </cell>
          <cell r="I53">
            <v>0.6</v>
          </cell>
        </row>
        <row r="54">
          <cell r="A54">
            <v>8002062000044</v>
          </cell>
          <cell r="B54">
            <v>6134112</v>
          </cell>
          <cell r="C54" t="str">
            <v>マァジ</v>
          </cell>
          <cell r="D54" t="str">
            <v xml:space="preserve">“レヴァリエ” ソアーヴェ・クラッシコ </v>
          </cell>
          <cell r="E54" t="str">
            <v>750ml</v>
          </cell>
          <cell r="F54">
            <v>12</v>
          </cell>
          <cell r="G54">
            <v>2300</v>
          </cell>
          <cell r="H54">
            <v>1380</v>
          </cell>
          <cell r="I54">
            <v>0.6</v>
          </cell>
        </row>
        <row r="55">
          <cell r="A55">
            <v>8002062001522</v>
          </cell>
          <cell r="B55">
            <v>6101111</v>
          </cell>
          <cell r="C55" t="str">
            <v>マァジ</v>
          </cell>
          <cell r="D55" t="str">
            <v>モデッロ・ロッソ・デッレ・ヴェネツィエ</v>
          </cell>
          <cell r="E55" t="str">
            <v>750ml</v>
          </cell>
          <cell r="F55">
            <v>12</v>
          </cell>
          <cell r="G55">
            <v>1700</v>
          </cell>
          <cell r="H55">
            <v>1020</v>
          </cell>
          <cell r="I55">
            <v>0.6</v>
          </cell>
        </row>
        <row r="56">
          <cell r="A56">
            <v>8002062001560</v>
          </cell>
          <cell r="B56">
            <v>6131211</v>
          </cell>
          <cell r="C56" t="str">
            <v>マァジ</v>
          </cell>
          <cell r="D56" t="str">
            <v>モデッロ・ビアンコ・デッレ･ヴェネツィエ</v>
          </cell>
          <cell r="E56" t="str">
            <v>750ml</v>
          </cell>
          <cell r="F56">
            <v>12</v>
          </cell>
          <cell r="G56">
            <v>1700</v>
          </cell>
          <cell r="H56">
            <v>1020</v>
          </cell>
          <cell r="I56">
            <v>0.6</v>
          </cell>
        </row>
        <row r="57">
          <cell r="A57">
            <v>8002062000112</v>
          </cell>
          <cell r="B57">
            <v>6155106</v>
          </cell>
          <cell r="C57" t="str">
            <v>マァジ／
セレーゴ・アリギエーリ</v>
          </cell>
          <cell r="D57" t="str">
            <v>“ヴァイオ･アルマロン”アマローネ・デッラ・ヴァルポリチェッラ・クラッシコ</v>
          </cell>
          <cell r="E57" t="str">
            <v>750ml</v>
          </cell>
          <cell r="F57">
            <v>6</v>
          </cell>
          <cell r="G57">
            <v>12000</v>
          </cell>
          <cell r="H57">
            <v>7200</v>
          </cell>
          <cell r="I57">
            <v>0.6</v>
          </cell>
        </row>
        <row r="58">
          <cell r="A58">
            <v>8002062001669</v>
          </cell>
          <cell r="B58">
            <v>6152109</v>
          </cell>
          <cell r="C58" t="str">
            <v>マァジ／
セレーゴ・アリギエーリ</v>
          </cell>
          <cell r="D58" t="str">
            <v>ヴァルポリチェッラ“デッラニヴェルサリオ”</v>
          </cell>
          <cell r="E58" t="str">
            <v>750ml</v>
          </cell>
          <cell r="F58">
            <v>6</v>
          </cell>
          <cell r="G58">
            <v>5200</v>
          </cell>
          <cell r="H58">
            <v>3120</v>
          </cell>
          <cell r="I58">
            <v>0.6</v>
          </cell>
        </row>
        <row r="59">
          <cell r="A59">
            <v>8002062001775</v>
          </cell>
          <cell r="B59">
            <v>6106110</v>
          </cell>
          <cell r="C59" t="str">
            <v>マァジ／
セレーゴ・アリギエーリ</v>
          </cell>
          <cell r="D59" t="str">
            <v>ポデーリ・デル・ベッロ・オヴィーレ</v>
          </cell>
          <cell r="E59" t="str">
            <v>750ml</v>
          </cell>
          <cell r="F59">
            <v>6</v>
          </cell>
          <cell r="G59">
            <v>2600</v>
          </cell>
          <cell r="H59">
            <v>1560</v>
          </cell>
          <cell r="I59">
            <v>0.6</v>
          </cell>
        </row>
        <row r="60">
          <cell r="A60">
            <v>8002062000099</v>
          </cell>
          <cell r="B60">
            <v>6151110</v>
          </cell>
          <cell r="C60" t="str">
            <v>マァジ／
セレーゴ・アリギエーリ</v>
          </cell>
          <cell r="D60" t="str">
            <v>ポッセッシオーニ・ロッソ</v>
          </cell>
          <cell r="E60" t="str">
            <v>750ml</v>
          </cell>
          <cell r="F60">
            <v>6</v>
          </cell>
          <cell r="G60">
            <v>2700</v>
          </cell>
          <cell r="H60">
            <v>1620</v>
          </cell>
          <cell r="I60">
            <v>0.6</v>
          </cell>
        </row>
        <row r="61">
          <cell r="A61">
            <v>8002062000105</v>
          </cell>
          <cell r="B61">
            <v>6153111</v>
          </cell>
          <cell r="C61" t="str">
            <v>マァジ／
セレーゴ・アリギエーリ</v>
          </cell>
          <cell r="D61" t="str">
            <v>ポッセッシオーニ・ビアンコ</v>
          </cell>
          <cell r="E61" t="str">
            <v>750ml</v>
          </cell>
          <cell r="F61">
            <v>6</v>
          </cell>
          <cell r="G61">
            <v>2700</v>
          </cell>
          <cell r="H61">
            <v>1620</v>
          </cell>
          <cell r="I61">
            <v>0.6</v>
          </cell>
        </row>
        <row r="62">
          <cell r="A62">
            <v>8002062001607</v>
          </cell>
          <cell r="B62">
            <v>6127110</v>
          </cell>
          <cell r="C62" t="str">
            <v>マァジ／
トゥプンガート</v>
          </cell>
          <cell r="D62" t="str">
            <v>パッソ・ドーブレ</v>
          </cell>
          <cell r="E62" t="str">
            <v>750ml</v>
          </cell>
          <cell r="F62">
            <v>6</v>
          </cell>
          <cell r="G62">
            <v>2400</v>
          </cell>
          <cell r="H62">
            <v>1440</v>
          </cell>
          <cell r="I62">
            <v>0.6</v>
          </cell>
        </row>
        <row r="63">
          <cell r="A63">
            <v>8002062001768</v>
          </cell>
          <cell r="B63">
            <v>6137113</v>
          </cell>
          <cell r="C63" t="str">
            <v>マァジ／
トゥプンガート</v>
          </cell>
          <cell r="D63" t="str">
            <v>パッソ・ブランコ</v>
          </cell>
          <cell r="E63" t="str">
            <v>750ml</v>
          </cell>
          <cell r="F63">
            <v>6</v>
          </cell>
          <cell r="G63">
            <v>2100</v>
          </cell>
          <cell r="H63">
            <v>1260</v>
          </cell>
          <cell r="I63">
            <v>0.6</v>
          </cell>
        </row>
        <row r="64">
          <cell r="A64">
            <v>8002062001621</v>
          </cell>
          <cell r="B64">
            <v>6128110</v>
          </cell>
          <cell r="C64" t="str">
            <v>マァジ／
トゥプンガート</v>
          </cell>
          <cell r="D64" t="str">
            <v>コルベック</v>
          </cell>
          <cell r="E64" t="str">
            <v>750ml</v>
          </cell>
          <cell r="F64">
            <v>6</v>
          </cell>
          <cell r="G64">
            <v>6000</v>
          </cell>
          <cell r="H64">
            <v>3600</v>
          </cell>
          <cell r="I64">
            <v>0.6</v>
          </cell>
        </row>
        <row r="65">
          <cell r="A65">
            <v>8007425000716</v>
          </cell>
          <cell r="B65">
            <v>6950211</v>
          </cell>
          <cell r="C65" t="str">
            <v>マルケージ・デ・フレスコバルディ</v>
          </cell>
          <cell r="D65" t="str">
            <v>ポミーノ・ベネフィッツィオ・リゼルヴァ</v>
          </cell>
          <cell r="E65" t="str">
            <v>750ml</v>
          </cell>
          <cell r="F65">
            <v>6</v>
          </cell>
          <cell r="G65">
            <v>5500</v>
          </cell>
          <cell r="H65">
            <v>3300</v>
          </cell>
          <cell r="I65">
            <v>0.6</v>
          </cell>
        </row>
        <row r="66">
          <cell r="A66" t="str">
            <v>4980434　990206</v>
          </cell>
          <cell r="B66">
            <v>6954712</v>
          </cell>
          <cell r="C66" t="str">
            <v>マルケージ・デ・フレスコバルディ</v>
          </cell>
          <cell r="D66" t="str">
            <v>レオーニア・ポミーノ・ブリュット</v>
          </cell>
          <cell r="E66" t="str">
            <v>750ml</v>
          </cell>
          <cell r="F66">
            <v>6</v>
          </cell>
          <cell r="G66">
            <v>6900</v>
          </cell>
          <cell r="H66">
            <v>4140</v>
          </cell>
          <cell r="I66">
            <v>0.6</v>
          </cell>
        </row>
        <row r="67">
          <cell r="A67">
            <v>8007425000730</v>
          </cell>
          <cell r="B67">
            <v>6950112</v>
          </cell>
          <cell r="C67" t="str">
            <v>マルケージ・デ・フレスコバルディ</v>
          </cell>
          <cell r="D67" t="str">
            <v>ポミーノ・ビアンコ</v>
          </cell>
          <cell r="E67" t="str">
            <v>750ml</v>
          </cell>
          <cell r="F67">
            <v>12</v>
          </cell>
          <cell r="G67">
            <v>2600</v>
          </cell>
          <cell r="H67">
            <v>1560</v>
          </cell>
          <cell r="I67">
            <v>0.6</v>
          </cell>
        </row>
        <row r="68">
          <cell r="A68">
            <v>8007425060581</v>
          </cell>
          <cell r="B68">
            <v>6950306</v>
          </cell>
          <cell r="C68" t="str">
            <v>マルケージ・デ・フレスコバルディ</v>
          </cell>
          <cell r="D68" t="str">
            <v>ポミーノ・ヴィンサント</v>
          </cell>
          <cell r="E68" t="str">
            <v>500ml</v>
          </cell>
          <cell r="F68">
            <v>6</v>
          </cell>
          <cell r="G68">
            <v>6700</v>
          </cell>
          <cell r="H68">
            <v>4020</v>
          </cell>
          <cell r="I68">
            <v>0.6</v>
          </cell>
        </row>
        <row r="69">
          <cell r="A69">
            <v>8007425001706</v>
          </cell>
          <cell r="B69">
            <v>6950509</v>
          </cell>
          <cell r="C69" t="str">
            <v>マルケージ・デ・フレスコバルディ</v>
          </cell>
          <cell r="D69" t="str">
            <v>モルモレート</v>
          </cell>
          <cell r="E69" t="str">
            <v>750ml</v>
          </cell>
          <cell r="F69">
            <v>6</v>
          </cell>
          <cell r="G69">
            <v>10000</v>
          </cell>
          <cell r="H69">
            <v>6000</v>
          </cell>
          <cell r="I69">
            <v>0.6</v>
          </cell>
        </row>
        <row r="70">
          <cell r="A70">
            <v>8007425000150</v>
          </cell>
          <cell r="B70">
            <v>6952009</v>
          </cell>
          <cell r="C70" t="str">
            <v>マルケージ・デ・フレスコバルディ</v>
          </cell>
          <cell r="D70" t="str">
            <v>ニポッツァーノ・リゼルヴァ</v>
          </cell>
          <cell r="E70" t="str">
            <v>375ml</v>
          </cell>
          <cell r="F70">
            <v>12</v>
          </cell>
          <cell r="G70">
            <v>2100</v>
          </cell>
          <cell r="H70">
            <v>1260</v>
          </cell>
          <cell r="I70">
            <v>0.6</v>
          </cell>
        </row>
        <row r="71">
          <cell r="A71">
            <v>8007425000181</v>
          </cell>
          <cell r="B71">
            <v>6950409</v>
          </cell>
          <cell r="C71" t="str">
            <v>マルケージ・デ・フレスコバルディ</v>
          </cell>
          <cell r="D71" t="str">
            <v>ニポッツァーノ・リゼルヴァ</v>
          </cell>
          <cell r="E71" t="str">
            <v>750ml</v>
          </cell>
          <cell r="F71">
            <v>6</v>
          </cell>
          <cell r="G71">
            <v>3500</v>
          </cell>
          <cell r="H71">
            <v>2100</v>
          </cell>
          <cell r="I71">
            <v>0.6</v>
          </cell>
        </row>
        <row r="72">
          <cell r="A72">
            <v>8007425001799</v>
          </cell>
          <cell r="B72">
            <v>6954612</v>
          </cell>
          <cell r="C72" t="str">
            <v>マルケージ・デ・フレスコバルディ</v>
          </cell>
          <cell r="D72" t="str">
            <v>ニポッツァーノ・リゼルヴァ　ヴェッキエ・ヴィーティ</v>
          </cell>
          <cell r="E72" t="str">
            <v>750ml</v>
          </cell>
          <cell r="F72">
            <v>6</v>
          </cell>
          <cell r="G72">
            <v>5500</v>
          </cell>
          <cell r="H72">
            <v>3300</v>
          </cell>
          <cell r="I72">
            <v>0.6</v>
          </cell>
        </row>
        <row r="73">
          <cell r="A73">
            <v>8007425000334</v>
          </cell>
          <cell r="B73">
            <v>6950610</v>
          </cell>
          <cell r="C73" t="str">
            <v>マルケージ・デ・フレスコバルディ</v>
          </cell>
          <cell r="D73" t="str">
            <v>テヌータ・フレスコバルディ・ディ・カスティリオーニ</v>
          </cell>
          <cell r="E73" t="str">
            <v>750ml</v>
          </cell>
          <cell r="F73">
            <v>6</v>
          </cell>
          <cell r="G73">
            <v>3500</v>
          </cell>
          <cell r="H73">
            <v>2100</v>
          </cell>
          <cell r="I73">
            <v>0.6</v>
          </cell>
        </row>
        <row r="74">
          <cell r="A74">
            <v>8002366009293</v>
          </cell>
          <cell r="B74">
            <v>6950906</v>
          </cell>
          <cell r="C74" t="str">
            <v>マルケージ・デ・フレスコバルディ</v>
          </cell>
          <cell r="D74" t="str">
            <v>ブルネッロ・ディ・モンタルチーノ・カステル・ジョコンド・リゼルヴァ</v>
          </cell>
          <cell r="E74" t="str">
            <v>750ml</v>
          </cell>
          <cell r="F74">
            <v>6</v>
          </cell>
          <cell r="G74">
            <v>15000</v>
          </cell>
          <cell r="H74">
            <v>9000</v>
          </cell>
          <cell r="I74">
            <v>0.6</v>
          </cell>
        </row>
        <row r="75">
          <cell r="A75">
            <v>8002366000498</v>
          </cell>
          <cell r="B75">
            <v>6952107</v>
          </cell>
          <cell r="C75" t="str">
            <v>マルケージ・デ・フレスコバルディ</v>
          </cell>
          <cell r="D75" t="str">
            <v>ブルネッロ・ディ・モンタルチーノ・カステル・ジョコンド</v>
          </cell>
          <cell r="E75" t="str">
            <v>375ml</v>
          </cell>
          <cell r="F75">
            <v>12</v>
          </cell>
          <cell r="G75">
            <v>4500</v>
          </cell>
          <cell r="H75">
            <v>2700</v>
          </cell>
          <cell r="I75">
            <v>0.6</v>
          </cell>
        </row>
        <row r="76">
          <cell r="A76">
            <v>8002366009262</v>
          </cell>
          <cell r="B76">
            <v>6950807</v>
          </cell>
          <cell r="C76" t="str">
            <v>マルケージ・デ・フレスコバルディ</v>
          </cell>
          <cell r="D76" t="str">
            <v>ブルネッロ・ディ・モンタルチーノ・カステル・ジョコンド</v>
          </cell>
          <cell r="E76" t="str">
            <v>750ml</v>
          </cell>
          <cell r="F76">
            <v>6</v>
          </cell>
          <cell r="G76">
            <v>8000</v>
          </cell>
          <cell r="H76">
            <v>4800</v>
          </cell>
          <cell r="I76">
            <v>0.6</v>
          </cell>
        </row>
        <row r="77">
          <cell r="A77">
            <v>8002366009408</v>
          </cell>
          <cell r="B77">
            <v>6950711</v>
          </cell>
          <cell r="C77" t="str">
            <v>マルケージ・デ・フレスコバルディ</v>
          </cell>
          <cell r="D77" t="str">
            <v>カンポ・アイ・サッシ・カステル・ジョコンド・ロッソ・ディ・モンタルチーノ</v>
          </cell>
          <cell r="E77" t="str">
            <v>750ml</v>
          </cell>
          <cell r="F77">
            <v>6</v>
          </cell>
          <cell r="G77">
            <v>3500</v>
          </cell>
          <cell r="H77">
            <v>2100</v>
          </cell>
          <cell r="I77">
            <v>0.6</v>
          </cell>
        </row>
        <row r="78">
          <cell r="A78">
            <v>8007425001867</v>
          </cell>
          <cell r="B78">
            <v>6955416</v>
          </cell>
          <cell r="C78" t="str">
            <v>マルケージ・デ・フレスコバルディ</v>
          </cell>
          <cell r="D78" t="str">
            <v>アリエ</v>
          </cell>
          <cell r="E78" t="str">
            <v>750ml</v>
          </cell>
          <cell r="F78">
            <v>6</v>
          </cell>
          <cell r="G78">
            <v>3200</v>
          </cell>
          <cell r="H78">
            <v>1920</v>
          </cell>
          <cell r="I78">
            <v>0.6</v>
          </cell>
        </row>
        <row r="79">
          <cell r="A79">
            <v>8007425001201</v>
          </cell>
          <cell r="B79">
            <v>6951109</v>
          </cell>
          <cell r="C79" t="str">
            <v>マルケージ・デ・フレスコバルディ</v>
          </cell>
          <cell r="D79" t="str">
            <v>アッミラーリア</v>
          </cell>
          <cell r="E79" t="str">
            <v>750ml</v>
          </cell>
          <cell r="F79">
            <v>6</v>
          </cell>
          <cell r="G79">
            <v>7800</v>
          </cell>
          <cell r="H79">
            <v>4680</v>
          </cell>
          <cell r="I79">
            <v>0.6</v>
          </cell>
        </row>
        <row r="80">
          <cell r="A80">
            <v>8007425001195</v>
          </cell>
          <cell r="B80">
            <v>6951010</v>
          </cell>
          <cell r="C80" t="str">
            <v>マルケージ・デ・フレスコバルディ</v>
          </cell>
          <cell r="D80" t="str">
            <v>モレッリーノ・ディ・スカンサーノ・ピエトラレージャ・リゼルヴァ</v>
          </cell>
          <cell r="E80" t="str">
            <v>750ml</v>
          </cell>
          <cell r="F80">
            <v>6</v>
          </cell>
          <cell r="G80">
            <v>3900</v>
          </cell>
          <cell r="H80">
            <v>2340</v>
          </cell>
          <cell r="I80">
            <v>0.6</v>
          </cell>
        </row>
        <row r="81">
          <cell r="A81">
            <v>8007425001225</v>
          </cell>
          <cell r="B81">
            <v>6951212</v>
          </cell>
          <cell r="C81" t="str">
            <v>マルケージ・デ・フレスコバルディ</v>
          </cell>
          <cell r="D81" t="str">
            <v>テッレ・モーレ</v>
          </cell>
          <cell r="E81" t="str">
            <v>750ml</v>
          </cell>
          <cell r="F81">
            <v>6</v>
          </cell>
          <cell r="G81">
            <v>2500</v>
          </cell>
          <cell r="H81">
            <v>1500</v>
          </cell>
          <cell r="I81">
            <v>0.6</v>
          </cell>
        </row>
        <row r="82">
          <cell r="A82">
            <v>8007425003649</v>
          </cell>
          <cell r="B82">
            <v>6951311</v>
          </cell>
          <cell r="C82" t="str">
            <v>マルケージ・デ・フレスコバルディ</v>
          </cell>
          <cell r="D82" t="str">
            <v>カスティリオーニ・キアンティ</v>
          </cell>
          <cell r="E82" t="str">
            <v>750ml</v>
          </cell>
          <cell r="F82">
            <v>12</v>
          </cell>
          <cell r="G82">
            <v>2300</v>
          </cell>
          <cell r="H82">
            <v>1380</v>
          </cell>
          <cell r="I82">
            <v>0.6</v>
          </cell>
        </row>
        <row r="83">
          <cell r="A83">
            <v>8007425003618</v>
          </cell>
          <cell r="B83">
            <v>6951611</v>
          </cell>
          <cell r="C83" t="str">
            <v>マルケージ・デ・フレスコバルディ</v>
          </cell>
          <cell r="D83" t="str">
            <v>パーテル</v>
          </cell>
          <cell r="E83" t="str">
            <v>750ml</v>
          </cell>
          <cell r="F83">
            <v>6</v>
          </cell>
          <cell r="G83">
            <v>2300</v>
          </cell>
          <cell r="H83">
            <v>1380</v>
          </cell>
          <cell r="I83">
            <v>0.6</v>
          </cell>
        </row>
        <row r="84">
          <cell r="A84">
            <v>8007425001393</v>
          </cell>
          <cell r="B84">
            <v>6951711</v>
          </cell>
          <cell r="C84" t="str">
            <v>マルケージ・デ・フレスコバルディ</v>
          </cell>
          <cell r="D84" t="str">
            <v>アルビッツィア</v>
          </cell>
          <cell r="E84" t="str">
            <v>750ml</v>
          </cell>
          <cell r="F84">
            <v>6</v>
          </cell>
          <cell r="G84">
            <v>2200</v>
          </cell>
          <cell r="H84">
            <v>1320</v>
          </cell>
          <cell r="I84">
            <v>0.6</v>
          </cell>
        </row>
        <row r="85">
          <cell r="A85">
            <v>8007425200017</v>
          </cell>
          <cell r="B85">
            <v>6951411</v>
          </cell>
          <cell r="C85" t="str">
            <v>マルケージ・デ・フレスコバルディ</v>
          </cell>
          <cell r="D85" t="str">
            <v>レモーレ</v>
          </cell>
          <cell r="E85" t="str">
            <v>750ml</v>
          </cell>
          <cell r="F85">
            <v>6</v>
          </cell>
          <cell r="G85">
            <v>1800</v>
          </cell>
          <cell r="H85">
            <v>1080</v>
          </cell>
          <cell r="I85">
            <v>0.6</v>
          </cell>
        </row>
        <row r="86">
          <cell r="A86">
            <v>8007425001539</v>
          </cell>
          <cell r="B86">
            <v>6951512</v>
          </cell>
          <cell r="C86" t="str">
            <v>マルケージ・デ・フレスコバルディ</v>
          </cell>
          <cell r="D86" t="str">
            <v>レモーレ・ビアンコ</v>
          </cell>
          <cell r="E86" t="str">
            <v>750ml</v>
          </cell>
          <cell r="F86">
            <v>6</v>
          </cell>
          <cell r="G86">
            <v>1800</v>
          </cell>
          <cell r="H86">
            <v>1080</v>
          </cell>
          <cell r="I86">
            <v>0.6</v>
          </cell>
        </row>
        <row r="87">
          <cell r="A87">
            <v>8022888896096</v>
          </cell>
          <cell r="B87">
            <v>8321608</v>
          </cell>
          <cell r="C87" t="str">
            <v>フェウディ・ディ・サン・グレゴリオ</v>
          </cell>
          <cell r="D87" t="str">
            <v>ピアーノ・ディ・モンテヴェルジネ・タウラージ</v>
          </cell>
          <cell r="E87" t="str">
            <v>750ml</v>
          </cell>
          <cell r="F87">
            <v>6</v>
          </cell>
          <cell r="G87">
            <v>8500</v>
          </cell>
          <cell r="H87">
            <v>5100</v>
          </cell>
          <cell r="I87">
            <v>0.6</v>
          </cell>
        </row>
        <row r="88">
          <cell r="A88">
            <v>8022888995126</v>
          </cell>
          <cell r="B88">
            <v>8321709</v>
          </cell>
          <cell r="C88" t="str">
            <v>フェウディ・ディ・サン・グレゴリオ</v>
          </cell>
          <cell r="D88" t="str">
            <v>タウラージ</v>
          </cell>
          <cell r="E88" t="str">
            <v>750ml</v>
          </cell>
          <cell r="F88">
            <v>6</v>
          </cell>
          <cell r="G88">
            <v>5900</v>
          </cell>
          <cell r="H88">
            <v>3540</v>
          </cell>
          <cell r="I88">
            <v>0.6</v>
          </cell>
        </row>
        <row r="89">
          <cell r="A89">
            <v>8022888286088</v>
          </cell>
          <cell r="B89">
            <v>8321812</v>
          </cell>
          <cell r="C89" t="str">
            <v>フェウディ・ディ・サン・グレゴリオ</v>
          </cell>
          <cell r="D89" t="str">
            <v>シリカ</v>
          </cell>
          <cell r="E89" t="str">
            <v>750ml</v>
          </cell>
          <cell r="F89">
            <v>6</v>
          </cell>
          <cell r="G89">
            <v>4000</v>
          </cell>
          <cell r="H89">
            <v>2400</v>
          </cell>
          <cell r="I89">
            <v>0.6</v>
          </cell>
        </row>
        <row r="90">
          <cell r="A90">
            <v>8022888152062</v>
          </cell>
          <cell r="B90">
            <v>8321900</v>
          </cell>
          <cell r="C90" t="str">
            <v>フェウディ・ディ・サン・グレゴリオ</v>
          </cell>
          <cell r="D90" t="str">
            <v>ドゥブル・ファランギーナ</v>
          </cell>
          <cell r="E90" t="str">
            <v>750ml</v>
          </cell>
          <cell r="F90">
            <v>6</v>
          </cell>
          <cell r="G90">
            <v>4700</v>
          </cell>
          <cell r="H90">
            <v>2820</v>
          </cell>
          <cell r="I90">
            <v>0.6</v>
          </cell>
        </row>
        <row r="91">
          <cell r="A91">
            <v>8027919000015</v>
          </cell>
          <cell r="B91">
            <v>8322008</v>
          </cell>
          <cell r="C91" t="str">
            <v>フェウディ・ディ・サン・グレゴリオ</v>
          </cell>
          <cell r="D91" t="str">
            <v>バジリスコ</v>
          </cell>
          <cell r="E91" t="str">
            <v>750ml</v>
          </cell>
          <cell r="F91">
            <v>6</v>
          </cell>
          <cell r="G91">
            <v>6400</v>
          </cell>
          <cell r="H91">
            <v>3840</v>
          </cell>
          <cell r="I91">
            <v>0.6</v>
          </cell>
        </row>
        <row r="92">
          <cell r="A92">
            <v>8022888334048</v>
          </cell>
          <cell r="B92">
            <v>8322113</v>
          </cell>
          <cell r="C92" t="str">
            <v>フェウディ・ディ・サン・グレゴリオ</v>
          </cell>
          <cell r="D92" t="str">
            <v>オニッソーレ・シャルドネ・プーリア</v>
          </cell>
          <cell r="E92" t="str">
            <v>750ml</v>
          </cell>
          <cell r="F92">
            <v>6</v>
          </cell>
          <cell r="G92">
            <v>2800</v>
          </cell>
          <cell r="H92">
            <v>1680</v>
          </cell>
          <cell r="I92">
            <v>0.6</v>
          </cell>
        </row>
        <row r="93">
          <cell r="A93">
            <v>8022888332044</v>
          </cell>
          <cell r="B93">
            <v>8322213</v>
          </cell>
          <cell r="C93" t="str">
            <v>フェウディ・ディ・サン・グレゴリオ</v>
          </cell>
          <cell r="D93" t="str">
            <v>オニッソーレ・プリミティーヴォ・ディ・マンドゥーリア</v>
          </cell>
          <cell r="E93" t="str">
            <v>750ml</v>
          </cell>
          <cell r="F93">
            <v>6</v>
          </cell>
          <cell r="G93">
            <v>3200</v>
          </cell>
          <cell r="H93">
            <v>1920</v>
          </cell>
          <cell r="I93">
            <v>0.6</v>
          </cell>
        </row>
        <row r="94">
          <cell r="A94">
            <v>8022888106041</v>
          </cell>
          <cell r="B94">
            <v>8322311</v>
          </cell>
          <cell r="C94" t="str">
            <v>フェウディ・ディ・サン・グレゴリオ</v>
          </cell>
          <cell r="D94" t="str">
            <v>オニッソーレ・マニュス・ネロ・ディ・トロイア・プーリア</v>
          </cell>
          <cell r="E94" t="str">
            <v>750ml</v>
          </cell>
          <cell r="F94">
            <v>6</v>
          </cell>
          <cell r="G94">
            <v>4500</v>
          </cell>
          <cell r="H94">
            <v>2700</v>
          </cell>
          <cell r="I94">
            <v>0.6</v>
          </cell>
        </row>
        <row r="95">
          <cell r="A95">
            <v>8022888355159</v>
          </cell>
          <cell r="B95">
            <v>8320113</v>
          </cell>
          <cell r="C95" t="str">
            <v>フェウディ・ディ・サン・グレゴリオ</v>
          </cell>
          <cell r="D95" t="str">
            <v>フィアーノ・ディ・アヴェッリーノ</v>
          </cell>
          <cell r="E95" t="str">
            <v>750ml</v>
          </cell>
          <cell r="F95">
            <v>6</v>
          </cell>
          <cell r="G95">
            <v>3600</v>
          </cell>
          <cell r="H95">
            <v>2160</v>
          </cell>
          <cell r="I95">
            <v>0.6</v>
          </cell>
        </row>
        <row r="96">
          <cell r="A96">
            <v>8022888361143</v>
          </cell>
          <cell r="B96">
            <v>8320213</v>
          </cell>
          <cell r="C96" t="str">
            <v>フェウディ・ディ・サン・グレゴリオ</v>
          </cell>
          <cell r="D96" t="str">
            <v>グレーコ・ディ・トゥーフォ</v>
          </cell>
          <cell r="E96" t="str">
            <v>750ml</v>
          </cell>
          <cell r="F96">
            <v>6</v>
          </cell>
          <cell r="G96">
            <v>3600</v>
          </cell>
          <cell r="H96">
            <v>2160</v>
          </cell>
          <cell r="I96">
            <v>0.6</v>
          </cell>
        </row>
        <row r="97">
          <cell r="A97">
            <v>8022888350123</v>
          </cell>
          <cell r="B97">
            <v>8320313</v>
          </cell>
          <cell r="C97" t="str">
            <v>フェウディ・ディ・サン・グレゴリオ</v>
          </cell>
          <cell r="D97" t="str">
            <v>ファランギーナ</v>
          </cell>
          <cell r="E97" t="str">
            <v>750ml</v>
          </cell>
          <cell r="F97">
            <v>6</v>
          </cell>
          <cell r="G97">
            <v>3200</v>
          </cell>
          <cell r="H97">
            <v>1920</v>
          </cell>
          <cell r="I97">
            <v>0.6</v>
          </cell>
        </row>
        <row r="98">
          <cell r="A98">
            <v>8022888314057</v>
          </cell>
          <cell r="B98">
            <v>8320413</v>
          </cell>
          <cell r="C98" t="str">
            <v>フェウディ・ディ・サン・グレゴリオ</v>
          </cell>
          <cell r="D98" t="str">
            <v>ラクリマ・クリスティ・ビアンコ</v>
          </cell>
          <cell r="E98" t="str">
            <v>750ml</v>
          </cell>
          <cell r="F98">
            <v>6</v>
          </cell>
          <cell r="G98">
            <v>2800</v>
          </cell>
          <cell r="H98">
            <v>1680</v>
          </cell>
          <cell r="I98">
            <v>0.6</v>
          </cell>
        </row>
        <row r="99">
          <cell r="A99">
            <v>8022888310127</v>
          </cell>
          <cell r="B99">
            <v>8320513</v>
          </cell>
          <cell r="C99" t="str">
            <v>フェウディ・ディ・サン・グレゴリオ</v>
          </cell>
          <cell r="D99" t="str">
            <v>アルベンテ</v>
          </cell>
          <cell r="E99" t="str">
            <v>750ml</v>
          </cell>
          <cell r="F99">
            <v>6</v>
          </cell>
          <cell r="G99">
            <v>2100</v>
          </cell>
          <cell r="H99">
            <v>1260</v>
          </cell>
          <cell r="I99">
            <v>0.6</v>
          </cell>
        </row>
        <row r="100">
          <cell r="A100">
            <v>8022888280154</v>
          </cell>
          <cell r="B100">
            <v>8320612</v>
          </cell>
          <cell r="C100" t="str">
            <v>フェウディ・ディ・サン・グレゴリオ</v>
          </cell>
          <cell r="D100" t="str">
            <v>ルブラート</v>
          </cell>
          <cell r="E100" t="str">
            <v>750ml</v>
          </cell>
          <cell r="F100">
            <v>6</v>
          </cell>
          <cell r="G100">
            <v>3200</v>
          </cell>
          <cell r="H100">
            <v>1920</v>
          </cell>
          <cell r="I100">
            <v>0.6</v>
          </cell>
        </row>
        <row r="101">
          <cell r="A101">
            <v>8022888315054</v>
          </cell>
          <cell r="B101">
            <v>8320713</v>
          </cell>
          <cell r="C101" t="str">
            <v>フェウディ・ディ・サン・グレゴリオ</v>
          </cell>
          <cell r="D101" t="str">
            <v>ラクリマ・クリスティ・ロッソ</v>
          </cell>
          <cell r="E101" t="str">
            <v>750ml</v>
          </cell>
          <cell r="F101">
            <v>6</v>
          </cell>
          <cell r="G101">
            <v>2900</v>
          </cell>
          <cell r="H101">
            <v>1740</v>
          </cell>
          <cell r="I101">
            <v>0.6</v>
          </cell>
        </row>
        <row r="102">
          <cell r="A102">
            <v>8022888317041</v>
          </cell>
          <cell r="B102">
            <v>8320800</v>
          </cell>
          <cell r="C102" t="str">
            <v>フェウディ・ディ・サン・グレゴリオ</v>
          </cell>
          <cell r="D102" t="str">
            <v>トリガイオ</v>
          </cell>
          <cell r="E102" t="str">
            <v>750ml</v>
          </cell>
          <cell r="F102">
            <v>6</v>
          </cell>
          <cell r="G102">
            <v>2100</v>
          </cell>
          <cell r="H102">
            <v>1260</v>
          </cell>
          <cell r="I102">
            <v>0.6</v>
          </cell>
        </row>
        <row r="103">
          <cell r="A103">
            <v>8022888356101</v>
          </cell>
          <cell r="B103">
            <v>8320913</v>
          </cell>
          <cell r="C103" t="str">
            <v>フェウディ・ディ・サン・グレゴリオ</v>
          </cell>
          <cell r="D103" t="str">
            <v>ピエトラカルダ</v>
          </cell>
          <cell r="E103" t="str">
            <v>750ml</v>
          </cell>
          <cell r="F103">
            <v>6</v>
          </cell>
          <cell r="G103">
            <v>4100</v>
          </cell>
          <cell r="H103">
            <v>2460</v>
          </cell>
          <cell r="I103">
            <v>0.6</v>
          </cell>
        </row>
        <row r="104">
          <cell r="A104">
            <v>8022888360085</v>
          </cell>
          <cell r="B104">
            <v>8321013</v>
          </cell>
          <cell r="C104" t="str">
            <v>フェウディ・ディ・サン・グレゴリオ</v>
          </cell>
          <cell r="D104" t="str">
            <v>クティッツィ</v>
          </cell>
          <cell r="E104" t="str">
            <v>750ml</v>
          </cell>
          <cell r="F104">
            <v>6</v>
          </cell>
          <cell r="G104">
            <v>4100</v>
          </cell>
          <cell r="H104">
            <v>2460</v>
          </cell>
          <cell r="I104">
            <v>0.6</v>
          </cell>
        </row>
        <row r="105">
          <cell r="A105">
            <v>8022888351083</v>
          </cell>
          <cell r="B105">
            <v>8321113</v>
          </cell>
          <cell r="C105" t="str">
            <v>フェウディ・ディ・サン・グレゴリオ</v>
          </cell>
          <cell r="D105" t="str">
            <v>セッロチエロ</v>
          </cell>
          <cell r="E105" t="str">
            <v>750ml</v>
          </cell>
          <cell r="F105">
            <v>6</v>
          </cell>
          <cell r="G105">
            <v>3700</v>
          </cell>
          <cell r="H105">
            <v>2220</v>
          </cell>
          <cell r="I105">
            <v>0.6</v>
          </cell>
        </row>
        <row r="106">
          <cell r="A106">
            <v>8022888289065</v>
          </cell>
          <cell r="B106">
            <v>8321212</v>
          </cell>
          <cell r="C106" t="str">
            <v>フェウディ・ディ・サン・グレゴリオ</v>
          </cell>
          <cell r="D106" t="str">
            <v>アリアニコ・ダル・レ</v>
          </cell>
          <cell r="E106" t="str">
            <v>750ml</v>
          </cell>
          <cell r="F106">
            <v>6</v>
          </cell>
          <cell r="G106">
            <v>4100</v>
          </cell>
          <cell r="H106">
            <v>2460</v>
          </cell>
          <cell r="I106">
            <v>0.6</v>
          </cell>
        </row>
        <row r="107">
          <cell r="A107">
            <v>8022888320065</v>
          </cell>
          <cell r="B107">
            <v>8321313</v>
          </cell>
          <cell r="C107" t="str">
            <v>フェウディ・ディ・サン・グレゴリオ</v>
          </cell>
          <cell r="D107" t="str">
            <v>カンパナーロ</v>
          </cell>
          <cell r="E107" t="str">
            <v>750ml</v>
          </cell>
          <cell r="F107">
            <v>6</v>
          </cell>
          <cell r="G107">
            <v>5900</v>
          </cell>
          <cell r="H107">
            <v>3540</v>
          </cell>
          <cell r="I107">
            <v>0.6</v>
          </cell>
        </row>
        <row r="108">
          <cell r="A108">
            <v>8022888170103</v>
          </cell>
          <cell r="B108">
            <v>8321411</v>
          </cell>
          <cell r="C108" t="str">
            <v>フェウディ・ディ・サン・グレゴリオ</v>
          </cell>
          <cell r="D108" t="str">
            <v>パトリモ</v>
          </cell>
          <cell r="E108" t="str">
            <v>750ml</v>
          </cell>
          <cell r="F108">
            <v>6</v>
          </cell>
          <cell r="G108">
            <v>18000</v>
          </cell>
          <cell r="H108">
            <v>10800</v>
          </cell>
          <cell r="I108">
            <v>0.6</v>
          </cell>
        </row>
        <row r="109">
          <cell r="A109">
            <v>8022888085100</v>
          </cell>
          <cell r="B109">
            <v>8321510</v>
          </cell>
          <cell r="C109" t="str">
            <v>フェウディ・ディ・サン・グレゴリオ</v>
          </cell>
          <cell r="D109" t="str">
            <v>セルピコ</v>
          </cell>
          <cell r="E109" t="str">
            <v>750ml</v>
          </cell>
          <cell r="F109">
            <v>6</v>
          </cell>
          <cell r="G109">
            <v>10500</v>
          </cell>
          <cell r="H109">
            <v>6300</v>
          </cell>
          <cell r="I109">
            <v>0.6</v>
          </cell>
        </row>
        <row r="110">
          <cell r="A110">
            <v>8020735026009</v>
          </cell>
          <cell r="B110">
            <v>8425610</v>
          </cell>
          <cell r="C110" t="str">
            <v>プラネタ</v>
          </cell>
          <cell r="D110" t="str">
            <v>シャルドネ</v>
          </cell>
          <cell r="E110" t="str">
            <v>375ml</v>
          </cell>
          <cell r="F110">
            <v>6</v>
          </cell>
          <cell r="G110">
            <v>3400</v>
          </cell>
          <cell r="H110">
            <v>2040</v>
          </cell>
          <cell r="I110">
            <v>0.6</v>
          </cell>
        </row>
        <row r="111">
          <cell r="A111">
            <v>8020735000160</v>
          </cell>
          <cell r="B111">
            <v>8425111</v>
          </cell>
          <cell r="C111" t="str">
            <v>プラネタ</v>
          </cell>
          <cell r="D111" t="str">
            <v>シャルドネ</v>
          </cell>
          <cell r="E111" t="str">
            <v>750ml</v>
          </cell>
          <cell r="F111">
            <v>6</v>
          </cell>
          <cell r="G111">
            <v>6200</v>
          </cell>
          <cell r="H111">
            <v>3720</v>
          </cell>
          <cell r="I111">
            <v>0.6</v>
          </cell>
        </row>
        <row r="112">
          <cell r="A112" t="str">
            <v>-</v>
          </cell>
          <cell r="B112">
            <v>8425409</v>
          </cell>
          <cell r="C112" t="str">
            <v>プラネタ</v>
          </cell>
          <cell r="D112" t="str">
            <v>シャルドネ</v>
          </cell>
          <cell r="E112" t="str">
            <v>1500ml</v>
          </cell>
          <cell r="F112">
            <v>3</v>
          </cell>
          <cell r="G112">
            <v>13000</v>
          </cell>
          <cell r="H112">
            <v>7800</v>
          </cell>
          <cell r="I112">
            <v>0.6</v>
          </cell>
        </row>
        <row r="113">
          <cell r="A113">
            <v>8020735000191</v>
          </cell>
          <cell r="B113">
            <v>8411108</v>
          </cell>
          <cell r="C113" t="str">
            <v>プラネタ</v>
          </cell>
          <cell r="D113" t="str">
            <v>“メルロー”　シート・デル・ウルモ</v>
          </cell>
          <cell r="E113" t="str">
            <v>750ml</v>
          </cell>
          <cell r="F113">
            <v>6</v>
          </cell>
          <cell r="G113">
            <v>5500</v>
          </cell>
          <cell r="H113">
            <v>3300</v>
          </cell>
          <cell r="I113">
            <v>0.6</v>
          </cell>
        </row>
        <row r="114">
          <cell r="A114">
            <v>8020735012002</v>
          </cell>
          <cell r="B114">
            <v>8409108</v>
          </cell>
          <cell r="C114" t="str">
            <v>プラネタ</v>
          </cell>
          <cell r="D114" t="str">
            <v>“シラー”　マロッコリ</v>
          </cell>
          <cell r="E114" t="str">
            <v>750ml</v>
          </cell>
          <cell r="F114">
            <v>6</v>
          </cell>
          <cell r="G114">
            <v>5500</v>
          </cell>
          <cell r="H114">
            <v>3300</v>
          </cell>
          <cell r="I114">
            <v>0.6</v>
          </cell>
        </row>
        <row r="115">
          <cell r="A115">
            <v>8020735008005</v>
          </cell>
          <cell r="B115">
            <v>8416111</v>
          </cell>
          <cell r="C115" t="str">
            <v>プラネタ</v>
          </cell>
          <cell r="D115" t="str">
            <v>プラムバーゴ</v>
          </cell>
          <cell r="E115" t="str">
            <v>750ml</v>
          </cell>
          <cell r="F115">
            <v>6</v>
          </cell>
          <cell r="G115">
            <v>3200</v>
          </cell>
          <cell r="H115">
            <v>1920</v>
          </cell>
          <cell r="I115">
            <v>0.6</v>
          </cell>
        </row>
        <row r="116">
          <cell r="A116">
            <v>8020735002003</v>
          </cell>
          <cell r="B116">
            <v>8424212</v>
          </cell>
          <cell r="C116" t="str">
            <v>プラネタ</v>
          </cell>
          <cell r="D116" t="str">
            <v>アラストロ</v>
          </cell>
          <cell r="E116" t="str">
            <v>750ml</v>
          </cell>
          <cell r="F116">
            <v>6</v>
          </cell>
          <cell r="G116">
            <v>3200</v>
          </cell>
          <cell r="H116">
            <v>1920</v>
          </cell>
          <cell r="I116">
            <v>0.6</v>
          </cell>
        </row>
        <row r="117">
          <cell r="A117">
            <v>8020735004007</v>
          </cell>
          <cell r="B117">
            <v>8426111</v>
          </cell>
          <cell r="C117" t="str">
            <v>プラネタ</v>
          </cell>
          <cell r="D117" t="str">
            <v>コメータ</v>
          </cell>
          <cell r="E117" t="str">
            <v>750ml</v>
          </cell>
          <cell r="F117">
            <v>6</v>
          </cell>
          <cell r="G117">
            <v>6200</v>
          </cell>
          <cell r="H117">
            <v>3720</v>
          </cell>
          <cell r="I117">
            <v>0.6</v>
          </cell>
        </row>
        <row r="118">
          <cell r="A118">
            <v>8020735000221</v>
          </cell>
          <cell r="B118">
            <v>8410108</v>
          </cell>
          <cell r="C118" t="str">
            <v>プラネタ</v>
          </cell>
          <cell r="D118" t="str">
            <v>ブルデーゼ</v>
          </cell>
          <cell r="E118" t="str">
            <v>750ml</v>
          </cell>
          <cell r="F118">
            <v>6</v>
          </cell>
          <cell r="G118">
            <v>5500</v>
          </cell>
          <cell r="H118">
            <v>3300</v>
          </cell>
          <cell r="I118">
            <v>0.6</v>
          </cell>
        </row>
        <row r="119">
          <cell r="A119">
            <v>8020735025002</v>
          </cell>
          <cell r="B119">
            <v>8401412</v>
          </cell>
          <cell r="C119" t="str">
            <v>プラネタ</v>
          </cell>
          <cell r="D119" t="str">
            <v>ラ・セグレタ・ロッソ</v>
          </cell>
          <cell r="E119" t="str">
            <v>375ml</v>
          </cell>
          <cell r="F119">
            <v>12</v>
          </cell>
          <cell r="G119">
            <v>1450</v>
          </cell>
          <cell r="H119">
            <v>870</v>
          </cell>
          <cell r="I119">
            <v>0.6</v>
          </cell>
        </row>
        <row r="120">
          <cell r="A120">
            <v>8020735007008</v>
          </cell>
          <cell r="B120">
            <v>8401112</v>
          </cell>
          <cell r="C120" t="str">
            <v>プラネタ</v>
          </cell>
          <cell r="D120" t="str">
            <v>ラ・セグレタ・ロッソ</v>
          </cell>
          <cell r="E120" t="str">
            <v>750ml</v>
          </cell>
          <cell r="F120">
            <v>12</v>
          </cell>
          <cell r="G120">
            <v>2000</v>
          </cell>
          <cell r="H120">
            <v>1200</v>
          </cell>
          <cell r="I120">
            <v>0.6</v>
          </cell>
        </row>
        <row r="121">
          <cell r="A121">
            <v>8020735024005</v>
          </cell>
          <cell r="B121">
            <v>8421212</v>
          </cell>
          <cell r="C121" t="str">
            <v>プラネタ</v>
          </cell>
          <cell r="D121" t="str">
            <v>ラ・セグレタ・ビアンコ</v>
          </cell>
          <cell r="E121" t="str">
            <v>375ml</v>
          </cell>
          <cell r="F121">
            <v>12</v>
          </cell>
          <cell r="G121">
            <v>1400</v>
          </cell>
          <cell r="H121">
            <v>840</v>
          </cell>
          <cell r="I121">
            <v>0.6</v>
          </cell>
        </row>
        <row r="122">
          <cell r="A122">
            <v>8020735001006</v>
          </cell>
          <cell r="B122">
            <v>8421312</v>
          </cell>
          <cell r="C122" t="str">
            <v>プラネタ</v>
          </cell>
          <cell r="D122" t="str">
            <v>ラ・セグレタ・ビアンコ</v>
          </cell>
          <cell r="E122" t="str">
            <v>750ml</v>
          </cell>
          <cell r="F122">
            <v>12</v>
          </cell>
          <cell r="G122">
            <v>2000</v>
          </cell>
          <cell r="H122">
            <v>1200</v>
          </cell>
          <cell r="I122">
            <v>0.6</v>
          </cell>
        </row>
        <row r="123">
          <cell r="A123">
            <v>8020735006001</v>
          </cell>
          <cell r="B123">
            <v>8415112</v>
          </cell>
          <cell r="C123" t="str">
            <v>プラネタ</v>
          </cell>
          <cell r="D123" t="str">
            <v>ロゼ</v>
          </cell>
          <cell r="E123" t="str">
            <v>750ml</v>
          </cell>
          <cell r="F123">
            <v>6</v>
          </cell>
          <cell r="G123">
            <v>2500</v>
          </cell>
          <cell r="H123">
            <v>1500</v>
          </cell>
          <cell r="I123">
            <v>0.6</v>
          </cell>
        </row>
        <row r="124">
          <cell r="A124">
            <v>8020735027006</v>
          </cell>
          <cell r="B124">
            <v>8412608</v>
          </cell>
          <cell r="C124" t="str">
            <v>プラネタ</v>
          </cell>
          <cell r="D124" t="str">
            <v>サンタ･チェチリア</v>
          </cell>
          <cell r="E124" t="str">
            <v>375ml</v>
          </cell>
          <cell r="F124">
            <v>6</v>
          </cell>
          <cell r="G124">
            <v>3200</v>
          </cell>
          <cell r="H124">
            <v>1920</v>
          </cell>
          <cell r="I124">
            <v>0.6</v>
          </cell>
        </row>
        <row r="125">
          <cell r="A125">
            <v>8020735000207</v>
          </cell>
          <cell r="B125">
            <v>8412108</v>
          </cell>
          <cell r="C125" t="str">
            <v>プラネタ</v>
          </cell>
          <cell r="D125" t="str">
            <v>サンタ･チェチリア</v>
          </cell>
          <cell r="E125" t="str">
            <v>750ml</v>
          </cell>
          <cell r="F125">
            <v>6</v>
          </cell>
          <cell r="G125">
            <v>6000</v>
          </cell>
          <cell r="H125">
            <v>3600</v>
          </cell>
          <cell r="I125">
            <v>0.6</v>
          </cell>
        </row>
        <row r="126">
          <cell r="A126">
            <v>8020735015003</v>
          </cell>
          <cell r="B126">
            <v>8427111</v>
          </cell>
          <cell r="C126" t="str">
            <v>プラネタ</v>
          </cell>
          <cell r="D126" t="str">
            <v>パッシート・ディ・ノート</v>
          </cell>
          <cell r="E126" t="str">
            <v>500ml</v>
          </cell>
          <cell r="F126">
            <v>6</v>
          </cell>
          <cell r="G126">
            <v>6100</v>
          </cell>
          <cell r="H126">
            <v>3660</v>
          </cell>
          <cell r="I126">
            <v>0.6</v>
          </cell>
        </row>
        <row r="127">
          <cell r="A127">
            <v>8020735009002</v>
          </cell>
          <cell r="B127">
            <v>8413111</v>
          </cell>
          <cell r="C127" t="str">
            <v>プラネタ</v>
          </cell>
          <cell r="D127" t="str">
            <v>チェラズオーロ･ディ･ヴィットリア</v>
          </cell>
          <cell r="E127" t="str">
            <v>750ml</v>
          </cell>
          <cell r="F127">
            <v>6</v>
          </cell>
          <cell r="G127">
            <v>3400</v>
          </cell>
          <cell r="H127">
            <v>2040</v>
          </cell>
          <cell r="I127">
            <v>0.6</v>
          </cell>
        </row>
        <row r="128">
          <cell r="A128">
            <v>8020735010008</v>
          </cell>
          <cell r="B128">
            <v>8428110</v>
          </cell>
          <cell r="C128" t="str">
            <v>プラネタ</v>
          </cell>
          <cell r="D128" t="str">
            <v>ドリッリ</v>
          </cell>
          <cell r="E128" t="str">
            <v>750ml</v>
          </cell>
          <cell r="F128">
            <v>6</v>
          </cell>
          <cell r="G128">
            <v>3900</v>
          </cell>
          <cell r="H128">
            <v>2340</v>
          </cell>
          <cell r="I128">
            <v>0.6</v>
          </cell>
        </row>
        <row r="129">
          <cell r="A129">
            <v>8020735031003</v>
          </cell>
          <cell r="B129">
            <v>8430212</v>
          </cell>
          <cell r="C129" t="str">
            <v>プラネタ</v>
          </cell>
          <cell r="D129" t="str">
            <v>エトナ・ロッソ</v>
          </cell>
          <cell r="E129" t="str">
            <v>750ml</v>
          </cell>
          <cell r="F129">
            <v>6</v>
          </cell>
          <cell r="G129">
            <v>4000</v>
          </cell>
          <cell r="H129">
            <v>2400</v>
          </cell>
          <cell r="I129">
            <v>0.6</v>
          </cell>
        </row>
        <row r="130">
          <cell r="A130">
            <v>8020735030006</v>
          </cell>
          <cell r="B130">
            <v>8430312</v>
          </cell>
          <cell r="C130" t="str">
            <v>プラネタ</v>
          </cell>
          <cell r="D130" t="str">
            <v>エトナ・ビアンコ</v>
          </cell>
          <cell r="E130" t="str">
            <v>750ml</v>
          </cell>
          <cell r="F130">
            <v>6</v>
          </cell>
          <cell r="G130">
            <v>3800</v>
          </cell>
          <cell r="H130">
            <v>2280</v>
          </cell>
          <cell r="I130">
            <v>0.6</v>
          </cell>
        </row>
        <row r="131">
          <cell r="A131">
            <v>8020735003017</v>
          </cell>
          <cell r="B131">
            <v>8423112</v>
          </cell>
          <cell r="C131" t="str">
            <v>プラネタ</v>
          </cell>
          <cell r="D131" t="str">
            <v>エルツィオネ1614・カリカンテ</v>
          </cell>
          <cell r="E131" t="str">
            <v>750ml</v>
          </cell>
          <cell r="F131">
            <v>6</v>
          </cell>
          <cell r="G131">
            <v>4200</v>
          </cell>
          <cell r="H131">
            <v>2520</v>
          </cell>
          <cell r="I131">
            <v>0.6</v>
          </cell>
        </row>
        <row r="132">
          <cell r="A132">
            <v>8020735016000</v>
          </cell>
          <cell r="B132">
            <v>8429200</v>
          </cell>
          <cell r="C132" t="str">
            <v>プラネタ</v>
          </cell>
          <cell r="D132" t="str">
            <v>ブリュット・メトド・クラッシコ</v>
          </cell>
          <cell r="E132" t="str">
            <v>750ml</v>
          </cell>
          <cell r="F132">
            <v>6</v>
          </cell>
          <cell r="G132">
            <v>5200</v>
          </cell>
          <cell r="H132">
            <v>3120</v>
          </cell>
          <cell r="I132">
            <v>0.6</v>
          </cell>
        </row>
        <row r="133">
          <cell r="A133">
            <v>8003360170187</v>
          </cell>
          <cell r="B133">
            <v>5101301</v>
          </cell>
          <cell r="C133" t="str">
            <v>トスティ</v>
          </cell>
          <cell r="D133" t="str">
            <v>アスティ・トスティ</v>
          </cell>
          <cell r="E133" t="str">
            <v>187ml</v>
          </cell>
          <cell r="F133">
            <v>24</v>
          </cell>
          <cell r="G133">
            <v>900</v>
          </cell>
          <cell r="H133">
            <v>540</v>
          </cell>
          <cell r="I133">
            <v>0.6</v>
          </cell>
        </row>
        <row r="134">
          <cell r="A134">
            <v>8003360170378</v>
          </cell>
          <cell r="B134">
            <v>5101201</v>
          </cell>
          <cell r="C134" t="str">
            <v>トスティ</v>
          </cell>
          <cell r="D134" t="str">
            <v>アスティ・トスティ</v>
          </cell>
          <cell r="E134" t="str">
            <v>375ml</v>
          </cell>
          <cell r="F134">
            <v>24</v>
          </cell>
          <cell r="G134">
            <v>1300</v>
          </cell>
          <cell r="H134">
            <v>780</v>
          </cell>
          <cell r="I134">
            <v>0.6</v>
          </cell>
        </row>
        <row r="135">
          <cell r="A135">
            <v>8003360170750</v>
          </cell>
          <cell r="B135">
            <v>5101104</v>
          </cell>
          <cell r="C135" t="str">
            <v>トスティ</v>
          </cell>
          <cell r="D135" t="str">
            <v>アスティ・トスティ</v>
          </cell>
          <cell r="E135" t="str">
            <v>750ml</v>
          </cell>
          <cell r="F135">
            <v>12</v>
          </cell>
          <cell r="G135">
            <v>1900</v>
          </cell>
          <cell r="H135">
            <v>1140</v>
          </cell>
          <cell r="I135">
            <v>0.6</v>
          </cell>
        </row>
        <row r="136">
          <cell r="A136">
            <v>8003360170309</v>
          </cell>
          <cell r="B136">
            <v>5101500</v>
          </cell>
          <cell r="C136" t="str">
            <v>トスティ</v>
          </cell>
          <cell r="D136" t="str">
            <v>アスティ・トスティ</v>
          </cell>
          <cell r="E136" t="str">
            <v>3000ml</v>
          </cell>
          <cell r="F136">
            <v>1</v>
          </cell>
          <cell r="G136" t="str">
            <v>オープン</v>
          </cell>
          <cell r="H136" t="e">
            <v>#VALUE!</v>
          </cell>
          <cell r="I136">
            <v>0.6</v>
          </cell>
        </row>
        <row r="137">
          <cell r="A137">
            <v>8034042670374</v>
          </cell>
          <cell r="B137">
            <v>5140100</v>
          </cell>
          <cell r="C137" t="str">
            <v>トスティ</v>
          </cell>
          <cell r="D137" t="str">
            <v>トスティ・モスカート・ピンク</v>
          </cell>
          <cell r="E137" t="str">
            <v>375ml</v>
          </cell>
          <cell r="F137">
            <v>24</v>
          </cell>
          <cell r="G137">
            <v>1300</v>
          </cell>
          <cell r="H137">
            <v>780</v>
          </cell>
          <cell r="I137">
            <v>0.6</v>
          </cell>
        </row>
        <row r="138">
          <cell r="A138">
            <v>8034042670756</v>
          </cell>
          <cell r="B138">
            <v>5140000</v>
          </cell>
          <cell r="C138" t="str">
            <v>トスティ</v>
          </cell>
          <cell r="D138" t="str">
            <v>トスティ・モスカート・ピンク</v>
          </cell>
          <cell r="E138" t="str">
            <v>750ml</v>
          </cell>
          <cell r="F138">
            <v>12</v>
          </cell>
          <cell r="G138">
            <v>1900</v>
          </cell>
          <cell r="H138">
            <v>1140</v>
          </cell>
          <cell r="I138">
            <v>0.6</v>
          </cell>
        </row>
        <row r="139">
          <cell r="A139">
            <v>8003360500373</v>
          </cell>
          <cell r="B139">
            <v>5121201</v>
          </cell>
          <cell r="C139" t="str">
            <v>トスティ</v>
          </cell>
          <cell r="D139" t="str">
            <v>トスティ・ブリュット</v>
          </cell>
          <cell r="E139" t="str">
            <v>375ml</v>
          </cell>
          <cell r="F139">
            <v>24</v>
          </cell>
          <cell r="G139">
            <v>1300</v>
          </cell>
          <cell r="H139">
            <v>780</v>
          </cell>
          <cell r="I139">
            <v>0.6</v>
          </cell>
        </row>
        <row r="140">
          <cell r="A140">
            <v>8003360670755</v>
          </cell>
          <cell r="B140">
            <v>5121103</v>
          </cell>
          <cell r="C140" t="str">
            <v>トスティ</v>
          </cell>
          <cell r="D140" t="str">
            <v>トスティ・ブリュット</v>
          </cell>
          <cell r="E140" t="str">
            <v>750ml</v>
          </cell>
          <cell r="F140">
            <v>12</v>
          </cell>
          <cell r="G140">
            <v>1900</v>
          </cell>
          <cell r="H140">
            <v>1140</v>
          </cell>
          <cell r="I140">
            <v>0.6</v>
          </cell>
        </row>
        <row r="141">
          <cell r="A141">
            <v>8003360650375</v>
          </cell>
          <cell r="B141">
            <v>5131201</v>
          </cell>
          <cell r="C141" t="str">
            <v>トスティ</v>
          </cell>
          <cell r="D141" t="str">
            <v>トスティ・ロゼ</v>
          </cell>
          <cell r="E141" t="str">
            <v>375ml</v>
          </cell>
          <cell r="F141">
            <v>24</v>
          </cell>
          <cell r="G141">
            <v>1300</v>
          </cell>
          <cell r="H141">
            <v>780</v>
          </cell>
          <cell r="I141">
            <v>0.6</v>
          </cell>
        </row>
        <row r="142">
          <cell r="A142">
            <v>8003360200754</v>
          </cell>
          <cell r="B142">
            <v>5131103</v>
          </cell>
          <cell r="C142" t="str">
            <v>トスティ</v>
          </cell>
          <cell r="D142" t="str">
            <v>トスティ・ロゼ</v>
          </cell>
          <cell r="E142" t="str">
            <v>750ml</v>
          </cell>
          <cell r="F142">
            <v>12</v>
          </cell>
          <cell r="G142">
            <v>1900</v>
          </cell>
          <cell r="H142">
            <v>1140</v>
          </cell>
          <cell r="I142">
            <v>0.6</v>
          </cell>
        </row>
        <row r="143">
          <cell r="A143">
            <v>8003360740755</v>
          </cell>
          <cell r="B143">
            <v>5150100</v>
          </cell>
          <cell r="C143" t="str">
            <v>トスティ</v>
          </cell>
          <cell r="D143" t="str">
            <v>トスティ・プロセッコ</v>
          </cell>
          <cell r="E143" t="str">
            <v>750ml</v>
          </cell>
          <cell r="F143">
            <v>12</v>
          </cell>
          <cell r="G143">
            <v>1900</v>
          </cell>
          <cell r="H143">
            <v>1140</v>
          </cell>
          <cell r="I143">
            <v>0.6</v>
          </cell>
        </row>
        <row r="144">
          <cell r="A144">
            <v>8003360690753</v>
          </cell>
          <cell r="B144">
            <v>5182101</v>
          </cell>
          <cell r="C144" t="str">
            <v>トスティ</v>
          </cell>
          <cell r="D144" t="str">
            <v>モスカート・ダスティ</v>
          </cell>
          <cell r="E144" t="str">
            <v>750ml</v>
          </cell>
          <cell r="F144">
            <v>12</v>
          </cell>
          <cell r="G144">
            <v>2200</v>
          </cell>
          <cell r="H144">
            <v>1320</v>
          </cell>
          <cell r="I144">
            <v>0.6</v>
          </cell>
        </row>
        <row r="145">
          <cell r="A145">
            <v>4980434438319</v>
          </cell>
          <cell r="B145">
            <v>6880409</v>
          </cell>
          <cell r="C145" t="str">
            <v>ラトエヨ</v>
          </cell>
          <cell r="D145" t="str">
            <v>フミン</v>
          </cell>
          <cell r="E145" t="str">
            <v>750ml</v>
          </cell>
          <cell r="F145">
            <v>6</v>
          </cell>
          <cell r="G145">
            <v>5700</v>
          </cell>
          <cell r="H145">
            <v>3420</v>
          </cell>
          <cell r="I145">
            <v>0.6</v>
          </cell>
        </row>
        <row r="146">
          <cell r="A146">
            <v>4980434438302</v>
          </cell>
          <cell r="B146">
            <v>6880111</v>
          </cell>
          <cell r="C146" t="str">
            <v>ラトエヨ</v>
          </cell>
          <cell r="D146" t="str">
            <v>プティ・ルージュ</v>
          </cell>
          <cell r="E146" t="str">
            <v>750ml</v>
          </cell>
          <cell r="F146">
            <v>6</v>
          </cell>
          <cell r="G146">
            <v>3500</v>
          </cell>
          <cell r="H146">
            <v>2100</v>
          </cell>
          <cell r="I146">
            <v>0.6</v>
          </cell>
        </row>
        <row r="147">
          <cell r="A147">
            <v>4980434438326</v>
          </cell>
          <cell r="B147">
            <v>6880211</v>
          </cell>
          <cell r="C147" t="str">
            <v>ラトエヨ</v>
          </cell>
          <cell r="D147" t="str">
            <v>シャルドネ</v>
          </cell>
          <cell r="E147" t="str">
            <v>750ml</v>
          </cell>
          <cell r="F147">
            <v>6</v>
          </cell>
          <cell r="G147">
            <v>3500</v>
          </cell>
          <cell r="H147">
            <v>2100</v>
          </cell>
          <cell r="I147">
            <v>0.6</v>
          </cell>
        </row>
        <row r="148">
          <cell r="A148">
            <v>4980434438333</v>
          </cell>
          <cell r="B148">
            <v>6880310</v>
          </cell>
          <cell r="C148" t="str">
            <v>ラトエヨ</v>
          </cell>
          <cell r="D148" t="str">
            <v>ジャルジー</v>
          </cell>
          <cell r="E148" t="str">
            <v>500ml</v>
          </cell>
          <cell r="F148">
            <v>6</v>
          </cell>
          <cell r="G148">
            <v>6000</v>
          </cell>
          <cell r="H148">
            <v>3600</v>
          </cell>
          <cell r="I148">
            <v>0.6</v>
          </cell>
        </row>
        <row r="149">
          <cell r="A149" t="str">
            <v>-</v>
          </cell>
          <cell r="B149">
            <v>8924106</v>
          </cell>
          <cell r="C149" t="str">
            <v>ヴィエッティ</v>
          </cell>
          <cell r="D149" t="str">
            <v>バローロ・リゼルヴァ“ヴィッレーロ”</v>
          </cell>
          <cell r="E149" t="str">
            <v>750ml</v>
          </cell>
          <cell r="F149">
            <v>6</v>
          </cell>
          <cell r="G149">
            <v>60000</v>
          </cell>
          <cell r="H149">
            <v>36000</v>
          </cell>
          <cell r="I149">
            <v>0.6</v>
          </cell>
        </row>
        <row r="150">
          <cell r="A150" t="str">
            <v>8030198002922</v>
          </cell>
          <cell r="B150">
            <v>8904109</v>
          </cell>
          <cell r="C150" t="str">
            <v>ヴィエッティ</v>
          </cell>
          <cell r="D150" t="str">
            <v xml:space="preserve">バローロ“ラッツァリート” </v>
          </cell>
          <cell r="E150" t="str">
            <v>750ml</v>
          </cell>
          <cell r="F150">
            <v>6</v>
          </cell>
          <cell r="G150">
            <v>32000</v>
          </cell>
          <cell r="H150">
            <v>19200</v>
          </cell>
          <cell r="I150">
            <v>0.6</v>
          </cell>
        </row>
        <row r="151">
          <cell r="A151">
            <v>8030198000324</v>
          </cell>
          <cell r="B151">
            <v>8902109</v>
          </cell>
          <cell r="C151" t="str">
            <v>ヴィエッティ</v>
          </cell>
          <cell r="D151" t="str">
            <v xml:space="preserve">バローロ“ブルナーテ” </v>
          </cell>
          <cell r="E151" t="str">
            <v>750ml</v>
          </cell>
          <cell r="F151">
            <v>6</v>
          </cell>
          <cell r="G151">
            <v>32000</v>
          </cell>
          <cell r="H151">
            <v>19200</v>
          </cell>
          <cell r="I151">
            <v>0.6</v>
          </cell>
        </row>
        <row r="152">
          <cell r="A152">
            <v>8030198000331</v>
          </cell>
          <cell r="B152">
            <v>8903109</v>
          </cell>
          <cell r="C152" t="str">
            <v>ヴィエッティ</v>
          </cell>
          <cell r="D152" t="str">
            <v xml:space="preserve">バローロ“ロッケ” </v>
          </cell>
          <cell r="E152" t="str">
            <v>750ml</v>
          </cell>
          <cell r="F152">
            <v>6</v>
          </cell>
          <cell r="G152">
            <v>32000</v>
          </cell>
          <cell r="H152">
            <v>19200</v>
          </cell>
          <cell r="I152">
            <v>0.6</v>
          </cell>
        </row>
        <row r="153">
          <cell r="A153">
            <v>8030198000300</v>
          </cell>
          <cell r="B153">
            <v>8901108</v>
          </cell>
          <cell r="C153" t="str">
            <v>ヴィエッティ</v>
          </cell>
          <cell r="D153" t="str">
            <v>バローロ“カスティリオーネ”</v>
          </cell>
          <cell r="E153" t="str">
            <v>750ml</v>
          </cell>
          <cell r="F153">
            <v>6</v>
          </cell>
          <cell r="G153">
            <v>11000</v>
          </cell>
          <cell r="H153">
            <v>6600</v>
          </cell>
          <cell r="I153">
            <v>0.6</v>
          </cell>
        </row>
        <row r="154">
          <cell r="A154">
            <v>8030198000379</v>
          </cell>
          <cell r="B154">
            <v>8909108</v>
          </cell>
          <cell r="C154" t="str">
            <v>ヴィエッティ</v>
          </cell>
          <cell r="D154" t="str">
            <v>バルベーラ・ダスティ“ラ・クレナ”</v>
          </cell>
          <cell r="E154" t="str">
            <v>750ml</v>
          </cell>
          <cell r="F154">
            <v>6</v>
          </cell>
          <cell r="G154">
            <v>9000</v>
          </cell>
          <cell r="H154">
            <v>5400</v>
          </cell>
          <cell r="I154">
            <v>0.6</v>
          </cell>
        </row>
        <row r="155">
          <cell r="A155">
            <v>8030198000430</v>
          </cell>
          <cell r="B155">
            <v>8908908</v>
          </cell>
          <cell r="C155" t="str">
            <v>ヴィエッティ</v>
          </cell>
          <cell r="D155" t="str">
            <v>バルベーラ・ダルバ“スカッローネ”</v>
          </cell>
          <cell r="E155" t="str">
            <v>750ml</v>
          </cell>
          <cell r="F155">
            <v>6</v>
          </cell>
          <cell r="G155">
            <v>8900</v>
          </cell>
          <cell r="H155">
            <v>5340</v>
          </cell>
          <cell r="I155">
            <v>0.6</v>
          </cell>
        </row>
        <row r="156">
          <cell r="A156">
            <v>8030198000898</v>
          </cell>
          <cell r="B156">
            <v>8906109</v>
          </cell>
          <cell r="C156" t="str">
            <v>ヴィエッティ</v>
          </cell>
          <cell r="D156" t="str">
            <v>ランゲ・ネッビオーロ“ペルバッコ”</v>
          </cell>
          <cell r="E156" t="str">
            <v>750ml</v>
          </cell>
          <cell r="F156">
            <v>6</v>
          </cell>
          <cell r="G156">
            <v>4800</v>
          </cell>
          <cell r="H156">
            <v>2880</v>
          </cell>
          <cell r="I156">
            <v>0.6</v>
          </cell>
        </row>
        <row r="157">
          <cell r="A157">
            <v>8030198000416</v>
          </cell>
          <cell r="B157">
            <v>8907110</v>
          </cell>
          <cell r="C157" t="str">
            <v>ヴィエッティ</v>
          </cell>
          <cell r="D157" t="str">
            <v>バルベーラ・ダスティ“トレ・ヴィーニェ”</v>
          </cell>
          <cell r="E157" t="str">
            <v>750ml</v>
          </cell>
          <cell r="F157">
            <v>6</v>
          </cell>
          <cell r="G157">
            <v>4400</v>
          </cell>
          <cell r="H157">
            <v>2640</v>
          </cell>
          <cell r="I157">
            <v>0.6</v>
          </cell>
        </row>
        <row r="158">
          <cell r="A158">
            <v>8030198000614</v>
          </cell>
          <cell r="B158">
            <v>8926112</v>
          </cell>
          <cell r="C158" t="str">
            <v>ヴィエッティ</v>
          </cell>
          <cell r="D158" t="str">
            <v>ロエロ・アルネイス</v>
          </cell>
          <cell r="E158" t="str">
            <v>750ml</v>
          </cell>
          <cell r="F158">
            <v>6</v>
          </cell>
          <cell r="G158">
            <v>4500</v>
          </cell>
          <cell r="H158">
            <v>2700</v>
          </cell>
          <cell r="I158">
            <v>0.6</v>
          </cell>
        </row>
        <row r="159">
          <cell r="A159">
            <v>8032523971644</v>
          </cell>
          <cell r="B159">
            <v>6402104</v>
          </cell>
          <cell r="C159" t="str">
            <v>カステッロ・ディ・
ネイヴェ</v>
          </cell>
          <cell r="D159" t="str">
            <v>バルバレスコ“サント・ステファノ”リゼルヴァ</v>
          </cell>
          <cell r="E159" t="str">
            <v>750ml</v>
          </cell>
          <cell r="F159">
            <v>6</v>
          </cell>
          <cell r="G159">
            <v>9000</v>
          </cell>
          <cell r="H159">
            <v>5400</v>
          </cell>
          <cell r="I159">
            <v>0.6</v>
          </cell>
        </row>
        <row r="160">
          <cell r="A160">
            <v>8032523970586</v>
          </cell>
          <cell r="B160">
            <v>6403109</v>
          </cell>
          <cell r="C160" t="str">
            <v>カステッロ・ディ・
ネイヴェ</v>
          </cell>
          <cell r="D160" t="str">
            <v>バルバレスコ“サント・ステファノ”</v>
          </cell>
          <cell r="E160" t="str">
            <v>750ml</v>
          </cell>
          <cell r="F160">
            <v>6</v>
          </cell>
          <cell r="G160">
            <v>6500</v>
          </cell>
          <cell r="H160">
            <v>3900</v>
          </cell>
          <cell r="I160">
            <v>0.6</v>
          </cell>
        </row>
        <row r="161">
          <cell r="A161">
            <v>8032523975307</v>
          </cell>
          <cell r="B161">
            <v>6407114</v>
          </cell>
          <cell r="C161" t="str">
            <v>カステッロ・ディ・
ネイヴェ</v>
          </cell>
          <cell r="D161" t="str">
            <v>ランゲ・アルネイス‘モンテベルトット’</v>
          </cell>
          <cell r="E161" t="str">
            <v>750ml</v>
          </cell>
          <cell r="F161">
            <v>6</v>
          </cell>
          <cell r="G161">
            <v>3200</v>
          </cell>
          <cell r="H161">
            <v>1920</v>
          </cell>
          <cell r="I161">
            <v>0.6</v>
          </cell>
        </row>
        <row r="162">
          <cell r="A162">
            <v>8032523973693</v>
          </cell>
          <cell r="B162">
            <v>6404110</v>
          </cell>
          <cell r="C162" t="str">
            <v>カステッロ・ディ・
ネイヴェ</v>
          </cell>
          <cell r="D162" t="str">
            <v>イ・コルティーニ</v>
          </cell>
          <cell r="E162" t="str">
            <v>750ml</v>
          </cell>
          <cell r="F162">
            <v>6</v>
          </cell>
          <cell r="G162">
            <v>4200</v>
          </cell>
          <cell r="H162">
            <v>2520</v>
          </cell>
          <cell r="I162">
            <v>0.6</v>
          </cell>
        </row>
        <row r="163">
          <cell r="A163">
            <v>8003807000527</v>
          </cell>
          <cell r="B163">
            <v>5302100</v>
          </cell>
          <cell r="C163" t="str">
            <v>ボルゴーニョ</v>
          </cell>
          <cell r="D163" t="str">
            <v>バローロ・リゼルヴァ</v>
          </cell>
          <cell r="E163" t="str">
            <v>750ml</v>
          </cell>
          <cell r="F163">
            <v>12</v>
          </cell>
          <cell r="G163">
            <v>10000</v>
          </cell>
          <cell r="H163">
            <v>6000</v>
          </cell>
          <cell r="I163">
            <v>0.6</v>
          </cell>
        </row>
        <row r="164">
          <cell r="A164">
            <v>8003807000091</v>
          </cell>
          <cell r="B164">
            <v>5307308</v>
          </cell>
          <cell r="C164" t="str">
            <v>ボルゴーニョ</v>
          </cell>
          <cell r="D164" t="str">
            <v>バローロ・カンヌビ</v>
          </cell>
          <cell r="E164" t="str">
            <v>750ml</v>
          </cell>
          <cell r="F164">
            <v>6</v>
          </cell>
          <cell r="G164">
            <v>17000</v>
          </cell>
          <cell r="H164">
            <v>10200</v>
          </cell>
          <cell r="I164">
            <v>0.6</v>
          </cell>
        </row>
        <row r="165">
          <cell r="A165">
            <v>8003807000787</v>
          </cell>
          <cell r="B165">
            <v>5302903</v>
          </cell>
          <cell r="C165" t="str">
            <v>ボルゴーニョ</v>
          </cell>
          <cell r="D165" t="str">
            <v>バローロ・リステ</v>
          </cell>
          <cell r="E165" t="str">
            <v>750ml</v>
          </cell>
          <cell r="F165">
            <v>6</v>
          </cell>
          <cell r="G165">
            <v>12000</v>
          </cell>
          <cell r="H165">
            <v>7200</v>
          </cell>
          <cell r="I165">
            <v>0.6</v>
          </cell>
        </row>
        <row r="166">
          <cell r="A166">
            <v>8003807000138</v>
          </cell>
          <cell r="B166">
            <v>5307408</v>
          </cell>
          <cell r="C166" t="str">
            <v>ボルゴーニョ</v>
          </cell>
          <cell r="D166" t="str">
            <v>バローロ・フォッサティ</v>
          </cell>
          <cell r="E166" t="str">
            <v>750ml</v>
          </cell>
          <cell r="F166">
            <v>6</v>
          </cell>
          <cell r="G166">
            <v>10000</v>
          </cell>
          <cell r="H166">
            <v>6000</v>
          </cell>
          <cell r="I166">
            <v>0.6</v>
          </cell>
        </row>
        <row r="167">
          <cell r="A167">
            <v>8003807001258</v>
          </cell>
          <cell r="B167">
            <v>5307507</v>
          </cell>
          <cell r="C167" t="str">
            <v>ボルゴーニョ</v>
          </cell>
          <cell r="D167" t="str">
            <v>バローロ</v>
          </cell>
          <cell r="E167" t="str">
            <v>750ml</v>
          </cell>
          <cell r="F167">
            <v>6</v>
          </cell>
          <cell r="G167">
            <v>8500</v>
          </cell>
          <cell r="H167">
            <v>5100</v>
          </cell>
          <cell r="I167">
            <v>0.6</v>
          </cell>
        </row>
        <row r="168">
          <cell r="A168">
            <v>8003807000886</v>
          </cell>
          <cell r="B168">
            <v>5307212</v>
          </cell>
          <cell r="C168" t="str">
            <v>ボルゴーニョ</v>
          </cell>
          <cell r="D168" t="str">
            <v>ランゲ・ネッビオーロ</v>
          </cell>
          <cell r="E168" t="str">
            <v>750ml</v>
          </cell>
          <cell r="F168">
            <v>6</v>
          </cell>
          <cell r="G168">
            <v>4800</v>
          </cell>
          <cell r="H168">
            <v>2880</v>
          </cell>
          <cell r="I168">
            <v>0.6</v>
          </cell>
        </row>
        <row r="169">
          <cell r="A169">
            <v>8003807000879</v>
          </cell>
          <cell r="B169">
            <v>5307110</v>
          </cell>
          <cell r="C169" t="str">
            <v>ボルゴーニョ</v>
          </cell>
          <cell r="D169" t="str">
            <v>バルベーラ・ダルバ</v>
          </cell>
          <cell r="E169" t="str">
            <v>750ml</v>
          </cell>
          <cell r="F169">
            <v>12</v>
          </cell>
          <cell r="G169">
            <v>3800</v>
          </cell>
          <cell r="H169">
            <v>2280</v>
          </cell>
          <cell r="I169">
            <v>0.6</v>
          </cell>
        </row>
        <row r="170">
          <cell r="A170">
            <v>8003807000862</v>
          </cell>
          <cell r="B170">
            <v>5306111</v>
          </cell>
          <cell r="C170" t="str">
            <v>ボルゴーニョ</v>
          </cell>
          <cell r="D170" t="str">
            <v>ドルチェット・ダルバ</v>
          </cell>
          <cell r="E170" t="str">
            <v>750ml</v>
          </cell>
          <cell r="F170">
            <v>12</v>
          </cell>
          <cell r="G170">
            <v>3600</v>
          </cell>
          <cell r="H170">
            <v>2160</v>
          </cell>
          <cell r="I170">
            <v>0.6</v>
          </cell>
        </row>
        <row r="171">
          <cell r="A171">
            <v>4980434210014</v>
          </cell>
          <cell r="B171">
            <v>5415212</v>
          </cell>
          <cell r="C171" t="str">
            <v>ラ・スコルカ</v>
          </cell>
          <cell r="D171" t="str">
            <v>ガヴィ</v>
          </cell>
          <cell r="E171" t="str">
            <v>750ml</v>
          </cell>
          <cell r="F171">
            <v>6</v>
          </cell>
          <cell r="G171">
            <v>7500</v>
          </cell>
          <cell r="H171">
            <v>4500</v>
          </cell>
          <cell r="I171">
            <v>0.6</v>
          </cell>
        </row>
        <row r="172">
          <cell r="A172">
            <v>4980434400224</v>
          </cell>
          <cell r="B172">
            <v>5808306</v>
          </cell>
          <cell r="C172" t="str">
            <v>トラヴァリーニ</v>
          </cell>
          <cell r="D172" t="str">
            <v>ガッティナーラ・リゼルヴァ</v>
          </cell>
          <cell r="E172" t="str">
            <v>750ml</v>
          </cell>
          <cell r="F172">
            <v>6</v>
          </cell>
          <cell r="G172">
            <v>7500</v>
          </cell>
          <cell r="H172">
            <v>4500</v>
          </cell>
          <cell r="I172">
            <v>0.6</v>
          </cell>
        </row>
        <row r="173">
          <cell r="A173">
            <v>4980434400217</v>
          </cell>
          <cell r="B173">
            <v>5805207</v>
          </cell>
          <cell r="C173" t="str">
            <v>トラヴァリーニ</v>
          </cell>
          <cell r="D173" t="str">
            <v>ガッティナーラ</v>
          </cell>
          <cell r="E173" t="str">
            <v>750ml</v>
          </cell>
          <cell r="F173">
            <v>6</v>
          </cell>
          <cell r="G173">
            <v>5000</v>
          </cell>
          <cell r="H173">
            <v>3000</v>
          </cell>
          <cell r="I173">
            <v>0.6</v>
          </cell>
        </row>
        <row r="174">
          <cell r="A174">
            <v>8022811000200</v>
          </cell>
          <cell r="B174">
            <v>5605111</v>
          </cell>
          <cell r="C174" t="str">
            <v>ブローリア</v>
          </cell>
          <cell r="D174" t="str">
            <v>“ブルーノ・ブローリア” ガヴィ・デル・コムーネ・ディ・ガヴィ</v>
          </cell>
          <cell r="E174" t="str">
            <v>750ml</v>
          </cell>
          <cell r="F174">
            <v>6</v>
          </cell>
          <cell r="G174">
            <v>5500</v>
          </cell>
          <cell r="H174">
            <v>3300</v>
          </cell>
          <cell r="I174">
            <v>0.6</v>
          </cell>
        </row>
        <row r="175">
          <cell r="A175">
            <v>8022811000095</v>
          </cell>
          <cell r="B175">
            <v>5603111</v>
          </cell>
          <cell r="C175" t="str">
            <v>ブローリア</v>
          </cell>
          <cell r="D175" t="str">
            <v>“ヴィッラ・ブローリア” ガヴィ・デル・コムーネ・ディ・ガヴィ</v>
          </cell>
          <cell r="E175" t="str">
            <v>750ml</v>
          </cell>
          <cell r="F175">
            <v>12</v>
          </cell>
          <cell r="G175">
            <v>3300</v>
          </cell>
          <cell r="H175">
            <v>1980</v>
          </cell>
          <cell r="I175">
            <v>0.6</v>
          </cell>
        </row>
        <row r="176">
          <cell r="A176">
            <v>8022811000040</v>
          </cell>
          <cell r="B176">
            <v>5602112</v>
          </cell>
          <cell r="C176" t="str">
            <v>ブローリア</v>
          </cell>
          <cell r="D176" t="str">
            <v>“ラ・メイラーナ” ガヴィ・デル・コムーネ・ディ・ガヴィ</v>
          </cell>
          <cell r="E176" t="str">
            <v>750ml</v>
          </cell>
          <cell r="F176">
            <v>12</v>
          </cell>
          <cell r="G176">
            <v>3000</v>
          </cell>
          <cell r="H176">
            <v>1800</v>
          </cell>
          <cell r="I176">
            <v>0.6</v>
          </cell>
        </row>
        <row r="177">
          <cell r="A177">
            <v>8007355005003</v>
          </cell>
          <cell r="B177">
            <v>5060109</v>
          </cell>
          <cell r="C177" t="str">
            <v>ルネッリ</v>
          </cell>
          <cell r="D177" t="str">
            <v>ヴィッラ･マルゴン</v>
          </cell>
          <cell r="E177" t="str">
            <v>750ml</v>
          </cell>
          <cell r="F177">
            <v>6</v>
          </cell>
          <cell r="G177">
            <v>3000</v>
          </cell>
          <cell r="H177">
            <v>1800</v>
          </cell>
          <cell r="I177">
            <v>0.6</v>
          </cell>
        </row>
        <row r="178">
          <cell r="A178">
            <v>4980434438425</v>
          </cell>
          <cell r="B178">
            <v>6860309</v>
          </cell>
          <cell r="C178" t="str">
            <v>カッシーナ・プライエ</v>
          </cell>
          <cell r="D178" t="str">
            <v>ヴェルメンティーノ“レ・チカ―レ”</v>
          </cell>
          <cell r="E178">
            <v>750</v>
          </cell>
          <cell r="F178">
            <v>6</v>
          </cell>
          <cell r="G178">
            <v>3800</v>
          </cell>
          <cell r="H178">
            <v>2280</v>
          </cell>
          <cell r="I178">
            <v>0.6</v>
          </cell>
        </row>
        <row r="179">
          <cell r="A179">
            <v>4980434438401</v>
          </cell>
          <cell r="B179">
            <v>6860109</v>
          </cell>
          <cell r="C179" t="str">
            <v>カッシーナ・プライエ</v>
          </cell>
          <cell r="D179" t="str">
            <v>チェルヴォロッソ</v>
          </cell>
          <cell r="E179">
            <v>750</v>
          </cell>
          <cell r="F179">
            <v>6</v>
          </cell>
          <cell r="G179">
            <v>3400</v>
          </cell>
          <cell r="H179">
            <v>2040</v>
          </cell>
          <cell r="I179">
            <v>0.6</v>
          </cell>
        </row>
        <row r="180">
          <cell r="A180">
            <v>4980434438418</v>
          </cell>
          <cell r="B180">
            <v>6860211</v>
          </cell>
          <cell r="C180" t="str">
            <v>カッシーナ・プライエ</v>
          </cell>
          <cell r="D180" t="str">
            <v>ピガ―ト“イル・カンネ―ト”</v>
          </cell>
          <cell r="E180">
            <v>750</v>
          </cell>
          <cell r="F180">
            <v>6</v>
          </cell>
          <cell r="G180">
            <v>3400</v>
          </cell>
          <cell r="H180">
            <v>2040</v>
          </cell>
          <cell r="I180">
            <v>0.6</v>
          </cell>
        </row>
        <row r="181">
          <cell r="A181">
            <v>8028959000669</v>
          </cell>
          <cell r="B181">
            <v>8982308</v>
          </cell>
          <cell r="C181" t="str">
            <v>フレッチャロッサ</v>
          </cell>
          <cell r="D181" t="str">
            <v>ジョルジョ・オデロ</v>
          </cell>
          <cell r="E181">
            <v>750</v>
          </cell>
          <cell r="F181">
            <v>6</v>
          </cell>
          <cell r="G181">
            <v>7400</v>
          </cell>
          <cell r="H181">
            <v>4440</v>
          </cell>
          <cell r="I181">
            <v>0.6</v>
          </cell>
        </row>
        <row r="182">
          <cell r="A182">
            <v>8028959000645</v>
          </cell>
          <cell r="B182">
            <v>8982109</v>
          </cell>
          <cell r="C182" t="str">
            <v>フレッチャロッサ</v>
          </cell>
          <cell r="D182" t="str">
            <v>リ・オルティ</v>
          </cell>
          <cell r="E182">
            <v>750</v>
          </cell>
          <cell r="F182">
            <v>6</v>
          </cell>
          <cell r="G182">
            <v>3300</v>
          </cell>
          <cell r="H182">
            <v>1980</v>
          </cell>
          <cell r="I182">
            <v>0.6</v>
          </cell>
        </row>
        <row r="183">
          <cell r="A183">
            <v>8028959000621</v>
          </cell>
          <cell r="B183">
            <v>8982211</v>
          </cell>
          <cell r="C183" t="str">
            <v>フレッチャロッサ</v>
          </cell>
          <cell r="D183" t="str">
            <v>シレリー</v>
          </cell>
          <cell r="E183">
            <v>750</v>
          </cell>
          <cell r="F183">
            <v>6</v>
          </cell>
          <cell r="G183">
            <v>3300</v>
          </cell>
          <cell r="H183">
            <v>1980</v>
          </cell>
          <cell r="I183">
            <v>0.6</v>
          </cell>
        </row>
        <row r="184">
          <cell r="A184">
            <v>4980434400057</v>
          </cell>
          <cell r="B184">
            <v>6235110</v>
          </cell>
          <cell r="C184" t="str">
            <v>リヴィオ・
フェッルーガ</v>
          </cell>
          <cell r="D184" t="str">
            <v>テッレ・アルテ</v>
          </cell>
          <cell r="E184" t="str">
            <v>750ml</v>
          </cell>
          <cell r="F184">
            <v>6</v>
          </cell>
          <cell r="G184">
            <v>12000</v>
          </cell>
          <cell r="H184">
            <v>7200</v>
          </cell>
          <cell r="I184">
            <v>0.6</v>
          </cell>
        </row>
        <row r="185">
          <cell r="A185" t="str">
            <v>-</v>
          </cell>
          <cell r="B185">
            <v>6235409</v>
          </cell>
          <cell r="C185" t="str">
            <v>リヴィオ・
フェッルーガ</v>
          </cell>
          <cell r="D185" t="str">
            <v>テッレ・アルテ</v>
          </cell>
          <cell r="E185" t="str">
            <v>1500ml</v>
          </cell>
          <cell r="F185">
            <v>1</v>
          </cell>
          <cell r="G185">
            <v>27000</v>
          </cell>
          <cell r="H185">
            <v>16200</v>
          </cell>
          <cell r="I185">
            <v>0.6</v>
          </cell>
        </row>
        <row r="186">
          <cell r="A186">
            <v>4980434400156</v>
          </cell>
          <cell r="B186">
            <v>6237111</v>
          </cell>
          <cell r="C186" t="str">
            <v>リヴィオ・
フェッルーガ</v>
          </cell>
          <cell r="D186" t="str">
            <v xml:space="preserve">イッリーヴィョ </v>
          </cell>
          <cell r="E186" t="str">
            <v>750ml</v>
          </cell>
          <cell r="F186">
            <v>6</v>
          </cell>
          <cell r="G186">
            <v>7200</v>
          </cell>
          <cell r="H186">
            <v>4320</v>
          </cell>
          <cell r="I186">
            <v>0.6</v>
          </cell>
        </row>
        <row r="187">
          <cell r="A187">
            <v>4980434400019</v>
          </cell>
          <cell r="B187">
            <v>6225112</v>
          </cell>
          <cell r="C187" t="str">
            <v>リヴィオ・
フェッルーガ</v>
          </cell>
          <cell r="D187" t="str">
            <v xml:space="preserve">フリウラーノ </v>
          </cell>
          <cell r="E187" t="str">
            <v>750ml</v>
          </cell>
          <cell r="F187">
            <v>6</v>
          </cell>
          <cell r="G187">
            <v>5500</v>
          </cell>
          <cell r="H187">
            <v>3300</v>
          </cell>
          <cell r="I187">
            <v>0.6</v>
          </cell>
        </row>
        <row r="188">
          <cell r="A188">
            <v>4980434400026</v>
          </cell>
          <cell r="B188">
            <v>6227111</v>
          </cell>
          <cell r="C188" t="str">
            <v>リヴィオ・
フェッルーガ</v>
          </cell>
          <cell r="D188" t="str">
            <v>ピノ・グリージョ</v>
          </cell>
          <cell r="E188" t="str">
            <v>750ml</v>
          </cell>
          <cell r="F188">
            <v>6</v>
          </cell>
          <cell r="G188">
            <v>5400</v>
          </cell>
          <cell r="H188">
            <v>3240</v>
          </cell>
          <cell r="I188">
            <v>0.6</v>
          </cell>
        </row>
        <row r="189">
          <cell r="A189">
            <v>4980434400040</v>
          </cell>
          <cell r="B189">
            <v>6231112</v>
          </cell>
          <cell r="C189" t="str">
            <v>リヴィオ・
フェッルーガ</v>
          </cell>
          <cell r="D189" t="str">
            <v>ソーヴィニヨン</v>
          </cell>
          <cell r="E189" t="str">
            <v>750ml</v>
          </cell>
          <cell r="F189">
            <v>6</v>
          </cell>
          <cell r="G189">
            <v>5500</v>
          </cell>
          <cell r="H189">
            <v>3300</v>
          </cell>
          <cell r="I189">
            <v>0.6</v>
          </cell>
        </row>
        <row r="190">
          <cell r="A190">
            <v>4980434400149</v>
          </cell>
          <cell r="B190">
            <v>6224112</v>
          </cell>
          <cell r="C190" t="str">
            <v>リヴィオ・
フェッルーガ</v>
          </cell>
          <cell r="D190" t="str">
            <v>シャリス</v>
          </cell>
          <cell r="E190" t="str">
            <v>750ml</v>
          </cell>
          <cell r="F190">
            <v>6</v>
          </cell>
          <cell r="G190">
            <v>4500</v>
          </cell>
          <cell r="H190">
            <v>2700</v>
          </cell>
          <cell r="I190">
            <v>0.6</v>
          </cell>
        </row>
        <row r="191">
          <cell r="A191" t="str">
            <v>-</v>
          </cell>
          <cell r="B191">
            <v>6224411</v>
          </cell>
          <cell r="C191" t="str">
            <v>リヴィオ・
フェッルーガ</v>
          </cell>
          <cell r="D191" t="str">
            <v>シャリス</v>
          </cell>
          <cell r="E191" t="str">
            <v>1500ml</v>
          </cell>
          <cell r="F191">
            <v>1</v>
          </cell>
          <cell r="G191">
            <v>10000</v>
          </cell>
          <cell r="H191">
            <v>6000</v>
          </cell>
          <cell r="I191">
            <v>0.6</v>
          </cell>
        </row>
        <row r="192">
          <cell r="A192">
            <v>4980434400064</v>
          </cell>
          <cell r="B192">
            <v>6205110</v>
          </cell>
          <cell r="C192" t="str">
            <v>リヴィオ・
フェッルーガ</v>
          </cell>
          <cell r="D192" t="str">
            <v>ヴェルティーゴ</v>
          </cell>
          <cell r="E192" t="str">
            <v>750ml</v>
          </cell>
          <cell r="F192">
            <v>6</v>
          </cell>
          <cell r="G192">
            <v>4400</v>
          </cell>
          <cell r="H192">
            <v>2640</v>
          </cell>
          <cell r="I192">
            <v>0.6</v>
          </cell>
        </row>
        <row r="193">
          <cell r="A193" t="str">
            <v>-</v>
          </cell>
          <cell r="B193">
            <v>6205409</v>
          </cell>
          <cell r="C193" t="str">
            <v>リヴィオ・
フェッルーガ</v>
          </cell>
          <cell r="D193" t="str">
            <v>ヴェルティーゴ</v>
          </cell>
          <cell r="E193" t="str">
            <v>1500ml</v>
          </cell>
          <cell r="F193">
            <v>1</v>
          </cell>
          <cell r="G193">
            <v>10000</v>
          </cell>
          <cell r="H193">
            <v>6000</v>
          </cell>
          <cell r="I193">
            <v>0.6</v>
          </cell>
        </row>
        <row r="194">
          <cell r="A194">
            <v>4980434400132</v>
          </cell>
          <cell r="B194">
            <v>6241107</v>
          </cell>
          <cell r="C194" t="str">
            <v>リヴィオ・
フェッルーガ</v>
          </cell>
          <cell r="D194" t="str">
            <v>ピコリット</v>
          </cell>
          <cell r="E194" t="str">
            <v>500ml</v>
          </cell>
          <cell r="F194">
            <v>6</v>
          </cell>
          <cell r="G194">
            <v>20000</v>
          </cell>
          <cell r="H194">
            <v>12000</v>
          </cell>
          <cell r="I194">
            <v>0.6</v>
          </cell>
        </row>
        <row r="195">
          <cell r="A195">
            <v>8015957350650</v>
          </cell>
          <cell r="B195">
            <v>6330111</v>
          </cell>
          <cell r="C195" t="str">
            <v>コッラヴィーニ</v>
          </cell>
          <cell r="D195" t="str">
            <v>ブロイ</v>
          </cell>
          <cell r="E195" t="str">
            <v>750ml</v>
          </cell>
          <cell r="F195">
            <v>6</v>
          </cell>
          <cell r="G195">
            <v>6300</v>
          </cell>
          <cell r="H195">
            <v>3780</v>
          </cell>
          <cell r="I195">
            <v>0.6</v>
          </cell>
        </row>
        <row r="196">
          <cell r="A196">
            <v>8015957350636</v>
          </cell>
          <cell r="B196">
            <v>6310106</v>
          </cell>
          <cell r="C196" t="str">
            <v>コッラヴィーニ</v>
          </cell>
          <cell r="D196" t="str">
            <v>メルロー“ダル・ピック”</v>
          </cell>
          <cell r="E196" t="str">
            <v>750ml</v>
          </cell>
          <cell r="F196">
            <v>6</v>
          </cell>
          <cell r="G196">
            <v>6200</v>
          </cell>
          <cell r="H196">
            <v>3720</v>
          </cell>
          <cell r="I196">
            <v>0.6</v>
          </cell>
        </row>
        <row r="197">
          <cell r="A197">
            <v>8015957350063</v>
          </cell>
          <cell r="B197">
            <v>6311112</v>
          </cell>
          <cell r="C197" t="str">
            <v>コッラヴィーニ</v>
          </cell>
          <cell r="D197" t="str">
            <v>“トゥーリアン” リボッラ・ジャッラ</v>
          </cell>
          <cell r="E197" t="str">
            <v>750ml</v>
          </cell>
          <cell r="F197">
            <v>6</v>
          </cell>
          <cell r="G197">
            <v>4200</v>
          </cell>
          <cell r="H197">
            <v>2520</v>
          </cell>
          <cell r="I197">
            <v>0.6</v>
          </cell>
        </row>
        <row r="198">
          <cell r="A198">
            <v>8015957350971</v>
          </cell>
          <cell r="B198">
            <v>6303209</v>
          </cell>
          <cell r="C198" t="str">
            <v>コッラヴィーニ</v>
          </cell>
          <cell r="D198" t="str">
            <v>カベルネ・ロンカッチョ</v>
          </cell>
          <cell r="E198" t="str">
            <v>750ml</v>
          </cell>
          <cell r="F198">
            <v>12</v>
          </cell>
          <cell r="G198">
            <v>2700</v>
          </cell>
          <cell r="H198">
            <v>1620</v>
          </cell>
          <cell r="I198">
            <v>0.6</v>
          </cell>
        </row>
        <row r="199">
          <cell r="A199">
            <v>8015957350124</v>
          </cell>
          <cell r="B199">
            <v>6329112</v>
          </cell>
          <cell r="C199" t="str">
            <v>コッラヴィーニ</v>
          </cell>
          <cell r="D199" t="str">
            <v>ピノ・グリージョ</v>
          </cell>
          <cell r="E199" t="str">
            <v>750ml</v>
          </cell>
          <cell r="F199">
            <v>12</v>
          </cell>
          <cell r="G199">
            <v>2900</v>
          </cell>
          <cell r="H199">
            <v>1740</v>
          </cell>
          <cell r="I199">
            <v>0.6</v>
          </cell>
        </row>
        <row r="200">
          <cell r="A200">
            <v>8015957350728</v>
          </cell>
          <cell r="B200">
            <v>6325112</v>
          </cell>
          <cell r="C200" t="str">
            <v>コッラヴィーニ</v>
          </cell>
          <cell r="D200" t="str">
            <v>シャルドネ“デイ･サッシ･カヴィ”</v>
          </cell>
          <cell r="E200" t="str">
            <v>750ml</v>
          </cell>
          <cell r="F200">
            <v>12</v>
          </cell>
          <cell r="G200">
            <v>2700</v>
          </cell>
          <cell r="H200">
            <v>1620</v>
          </cell>
          <cell r="I200">
            <v>0.6</v>
          </cell>
        </row>
        <row r="201">
          <cell r="A201">
            <v>8015957350858</v>
          </cell>
          <cell r="B201">
            <v>6307112</v>
          </cell>
          <cell r="C201" t="str">
            <v>コッラヴィーニ</v>
          </cell>
          <cell r="D201" t="str">
            <v>レフォスコ“プチノ”</v>
          </cell>
          <cell r="E201" t="str">
            <v>750ml</v>
          </cell>
          <cell r="F201">
            <v>12</v>
          </cell>
          <cell r="G201">
            <v>2700</v>
          </cell>
          <cell r="H201">
            <v>1620</v>
          </cell>
          <cell r="I201">
            <v>0.6</v>
          </cell>
        </row>
        <row r="202">
          <cell r="A202">
            <v>8015957350285</v>
          </cell>
          <cell r="B202">
            <v>6332112</v>
          </cell>
          <cell r="C202" t="str">
            <v>コッラヴィーニ</v>
          </cell>
          <cell r="D202" t="str">
            <v>ソーヴィニヨン・ブラン“フーマ”</v>
          </cell>
          <cell r="E202" t="str">
            <v>750ml</v>
          </cell>
          <cell r="F202">
            <v>12</v>
          </cell>
          <cell r="G202">
            <v>2800</v>
          </cell>
          <cell r="H202">
            <v>1680</v>
          </cell>
          <cell r="I202">
            <v>0.6</v>
          </cell>
        </row>
        <row r="203">
          <cell r="A203">
            <v>8015957350575</v>
          </cell>
          <cell r="B203">
            <v>6333112</v>
          </cell>
          <cell r="C203" t="str">
            <v>コッラヴィーニ</v>
          </cell>
          <cell r="D203" t="str">
            <v>フリウラーノ</v>
          </cell>
          <cell r="E203" t="str">
            <v>750ml</v>
          </cell>
          <cell r="F203">
            <v>12</v>
          </cell>
          <cell r="G203">
            <v>2700</v>
          </cell>
          <cell r="H203">
            <v>1620</v>
          </cell>
          <cell r="I203">
            <v>0.6</v>
          </cell>
        </row>
        <row r="204">
          <cell r="A204">
            <v>8015957250011</v>
          </cell>
          <cell r="B204">
            <v>6324111</v>
          </cell>
          <cell r="C204" t="str">
            <v>コッラヴィーニ</v>
          </cell>
          <cell r="D204" t="str">
            <v>“アンドレア･ディ･ペック” ピノ・グリージョ</v>
          </cell>
          <cell r="E204" t="str">
            <v>750ml</v>
          </cell>
          <cell r="F204">
            <v>12</v>
          </cell>
          <cell r="G204">
            <v>2200</v>
          </cell>
          <cell r="H204">
            <v>1320</v>
          </cell>
          <cell r="I204">
            <v>0.6</v>
          </cell>
        </row>
        <row r="205">
          <cell r="A205">
            <v>8015957350094</v>
          </cell>
          <cell r="B205">
            <v>6341110</v>
          </cell>
          <cell r="C205" t="str">
            <v>コッラヴィーニ</v>
          </cell>
          <cell r="D205" t="str">
            <v>イル・グリージョ</v>
          </cell>
          <cell r="E205" t="str">
            <v>750ml</v>
          </cell>
          <cell r="F205">
            <v>6</v>
          </cell>
          <cell r="G205">
            <v>2600</v>
          </cell>
          <cell r="H205">
            <v>1560</v>
          </cell>
          <cell r="I205">
            <v>0.6</v>
          </cell>
        </row>
        <row r="206">
          <cell r="A206">
            <v>8032644318021</v>
          </cell>
          <cell r="B206">
            <v>7154107</v>
          </cell>
          <cell r="C206" t="str">
            <v>ファットリア・
ゼルビーナ</v>
          </cell>
          <cell r="D206" t="str">
            <v>“ピエトラモーラ”サンジョヴェーゼ・ディ・ロマーニャ・スーペリオーレ・リゼルヴァ</v>
          </cell>
          <cell r="E206" t="str">
            <v>750ml</v>
          </cell>
          <cell r="F206">
            <v>6</v>
          </cell>
          <cell r="G206">
            <v>6500</v>
          </cell>
          <cell r="H206">
            <v>3900</v>
          </cell>
          <cell r="I206">
            <v>0.6</v>
          </cell>
        </row>
        <row r="207">
          <cell r="A207">
            <v>8032644317024</v>
          </cell>
          <cell r="B207">
            <v>7153106</v>
          </cell>
          <cell r="C207" t="str">
            <v>ファットリア・
ゼルビーナ</v>
          </cell>
          <cell r="D207" t="str">
            <v>マルツィエノ</v>
          </cell>
          <cell r="E207" t="str">
            <v>750ml</v>
          </cell>
          <cell r="F207">
            <v>6</v>
          </cell>
          <cell r="G207">
            <v>6000</v>
          </cell>
          <cell r="H207">
            <v>3600</v>
          </cell>
          <cell r="I207">
            <v>0.6</v>
          </cell>
        </row>
        <row r="208">
          <cell r="A208">
            <v>8032644315020</v>
          </cell>
          <cell r="B208">
            <v>7152107</v>
          </cell>
          <cell r="C208" t="str">
            <v>ファットリア・
ゼルビーナ</v>
          </cell>
          <cell r="D208" t="str">
            <v>“トッレ・ディ・チェパラノ”サンジョヴェーゼ・ディ・ロマーニャ・スーペリオーレ</v>
          </cell>
          <cell r="E208" t="str">
            <v>750ml</v>
          </cell>
          <cell r="F208">
            <v>12</v>
          </cell>
          <cell r="G208">
            <v>3900</v>
          </cell>
          <cell r="H208">
            <v>2340</v>
          </cell>
          <cell r="I208">
            <v>0.6</v>
          </cell>
        </row>
        <row r="209">
          <cell r="A209">
            <v>8032644311022</v>
          </cell>
          <cell r="B209">
            <v>7171112</v>
          </cell>
          <cell r="C209" t="str">
            <v>ファットリア・
ゼルビーナ</v>
          </cell>
          <cell r="D209" t="str">
            <v>“ダルビエーレ”トレッビアーノ・ディ・ロマーニャ</v>
          </cell>
          <cell r="E209" t="str">
            <v>750ml</v>
          </cell>
          <cell r="F209">
            <v>12</v>
          </cell>
          <cell r="G209">
            <v>2800</v>
          </cell>
          <cell r="H209">
            <v>1680</v>
          </cell>
          <cell r="I209">
            <v>0.6</v>
          </cell>
        </row>
        <row r="210">
          <cell r="A210">
            <v>8008483000878</v>
          </cell>
          <cell r="B210">
            <v>6815109</v>
          </cell>
          <cell r="C210" t="str">
            <v>バディア・ア・
コルティブオーノ</v>
          </cell>
          <cell r="D210" t="str">
            <v>サンジョヴェート</v>
          </cell>
          <cell r="E210" t="str">
            <v>750ml</v>
          </cell>
          <cell r="F210">
            <v>6</v>
          </cell>
          <cell r="G210">
            <v>8200</v>
          </cell>
          <cell r="H210">
            <v>4920</v>
          </cell>
          <cell r="I210">
            <v>0.6</v>
          </cell>
        </row>
        <row r="211">
          <cell r="A211">
            <v>8008483000502</v>
          </cell>
          <cell r="B211">
            <v>6807110</v>
          </cell>
          <cell r="C211" t="str">
            <v>バディア・ア・
コルティブオーノ</v>
          </cell>
          <cell r="D211" t="str">
            <v>キアンティ・クラッシコ</v>
          </cell>
          <cell r="E211" t="str">
            <v>750ml</v>
          </cell>
          <cell r="F211">
            <v>6</v>
          </cell>
          <cell r="G211">
            <v>3600</v>
          </cell>
          <cell r="H211">
            <v>2160</v>
          </cell>
          <cell r="I211">
            <v>0.6</v>
          </cell>
        </row>
        <row r="212">
          <cell r="A212">
            <v>8008483002025</v>
          </cell>
          <cell r="B212">
            <v>6810108</v>
          </cell>
          <cell r="C212" t="str">
            <v>バディア・ア・
コルティブオーノ</v>
          </cell>
          <cell r="D212" t="str">
            <v>キアンティ・クラッシコ・リゼルヴァ</v>
          </cell>
          <cell r="E212" t="str">
            <v>750ml</v>
          </cell>
          <cell r="F212">
            <v>6</v>
          </cell>
          <cell r="G212">
            <v>7000</v>
          </cell>
          <cell r="H212">
            <v>4200</v>
          </cell>
          <cell r="I212">
            <v>0.6</v>
          </cell>
        </row>
        <row r="213">
          <cell r="A213">
            <v>8008483001509</v>
          </cell>
          <cell r="B213">
            <v>6813109</v>
          </cell>
          <cell r="C213" t="str">
            <v>バディア・ア・
コルティブオーノ</v>
          </cell>
          <cell r="D213" t="str">
            <v>“クルトゥス・ボーニ”キアンティ・クラッシコ</v>
          </cell>
          <cell r="E213" t="str">
            <v>750ml</v>
          </cell>
          <cell r="F213">
            <v>6</v>
          </cell>
          <cell r="G213">
            <v>5600</v>
          </cell>
          <cell r="H213">
            <v>3360</v>
          </cell>
          <cell r="I213">
            <v>0.6</v>
          </cell>
        </row>
        <row r="214">
          <cell r="A214">
            <v>8008483000700</v>
          </cell>
          <cell r="B214">
            <v>6835205</v>
          </cell>
          <cell r="C214" t="str">
            <v>バディア・ア・
コルティブオーノ</v>
          </cell>
          <cell r="D214" t="str">
            <v>ヴィン・サント・デル・キアンティ・クラッシコ</v>
          </cell>
          <cell r="E214" t="str">
            <v>375ml</v>
          </cell>
          <cell r="F214">
            <v>6</v>
          </cell>
          <cell r="G214">
            <v>6200</v>
          </cell>
          <cell r="H214">
            <v>3720</v>
          </cell>
          <cell r="I214">
            <v>0.6</v>
          </cell>
        </row>
        <row r="215">
          <cell r="A215">
            <v>8008483001813</v>
          </cell>
          <cell r="B215">
            <v>6805210</v>
          </cell>
          <cell r="C215" t="str">
            <v>バディア・ア・
コルティブオーノ</v>
          </cell>
          <cell r="D215" t="str">
            <v>キアンティ･クラッシコ“ロベルト･ストゥッキ”</v>
          </cell>
          <cell r="E215" t="str">
            <v>375ml</v>
          </cell>
          <cell r="F215">
            <v>12</v>
          </cell>
          <cell r="G215">
            <v>1850</v>
          </cell>
          <cell r="H215">
            <v>1110</v>
          </cell>
          <cell r="I215">
            <v>0.6</v>
          </cell>
        </row>
        <row r="216">
          <cell r="A216">
            <v>8008483001806</v>
          </cell>
          <cell r="B216">
            <v>6805111</v>
          </cell>
          <cell r="C216" t="str">
            <v>バディア・ア・
コルティブオーノ</v>
          </cell>
          <cell r="D216" t="str">
            <v>キアンティ･クラッシコ“ロベルト･ストゥッキ”</v>
          </cell>
          <cell r="E216" t="str">
            <v>750ml</v>
          </cell>
          <cell r="F216">
            <v>12</v>
          </cell>
          <cell r="G216">
            <v>2900</v>
          </cell>
          <cell r="H216">
            <v>1740</v>
          </cell>
          <cell r="I216">
            <v>0.6</v>
          </cell>
        </row>
        <row r="217">
          <cell r="A217">
            <v>8008483000601</v>
          </cell>
          <cell r="B217">
            <v>6832112</v>
          </cell>
          <cell r="C217" t="str">
            <v>バディア・ア・
コルティブオーノ</v>
          </cell>
          <cell r="D217" t="str">
            <v>トラッポリーネ</v>
          </cell>
          <cell r="E217" t="str">
            <v>750ml</v>
          </cell>
          <cell r="F217">
            <v>6</v>
          </cell>
          <cell r="G217">
            <v>2800</v>
          </cell>
          <cell r="H217">
            <v>1680</v>
          </cell>
          <cell r="I217">
            <v>0.6</v>
          </cell>
        </row>
        <row r="218">
          <cell r="A218">
            <v>8008483000403</v>
          </cell>
          <cell r="B218">
            <v>6803111</v>
          </cell>
          <cell r="C218" t="str">
            <v>バディア・ア・
コルティブオーノ</v>
          </cell>
          <cell r="D218" t="str">
            <v>“チェタムラ”キアンティ</v>
          </cell>
          <cell r="E218" t="str">
            <v>750ml</v>
          </cell>
          <cell r="F218">
            <v>12</v>
          </cell>
          <cell r="G218">
            <v>2300</v>
          </cell>
          <cell r="H218">
            <v>1380</v>
          </cell>
          <cell r="I218">
            <v>0.6</v>
          </cell>
        </row>
        <row r="219">
          <cell r="A219">
            <v>8008483012048</v>
          </cell>
          <cell r="B219">
            <v>6801112</v>
          </cell>
          <cell r="C219" t="str">
            <v>バディア・ア・
コルティブオーノ</v>
          </cell>
          <cell r="D219" t="str">
            <v>カンチェッリ</v>
          </cell>
          <cell r="E219" t="str">
            <v>750ml</v>
          </cell>
          <cell r="F219">
            <v>12</v>
          </cell>
          <cell r="G219">
            <v>1700</v>
          </cell>
          <cell r="H219">
            <v>1020</v>
          </cell>
          <cell r="I219">
            <v>0.6</v>
          </cell>
        </row>
        <row r="220">
          <cell r="A220">
            <v>8003765100062</v>
          </cell>
          <cell r="B220">
            <v>7003107</v>
          </cell>
          <cell r="C220" t="str">
            <v>テヌータ・ディ・
カペッツァーナ</v>
          </cell>
          <cell r="D220" t="str">
            <v>“ヴィッラ･ディ･カペッツァーナ”カルミニャーノ</v>
          </cell>
          <cell r="E220" t="str">
            <v>750ml</v>
          </cell>
          <cell r="F220">
            <v>6</v>
          </cell>
          <cell r="G220">
            <v>5300</v>
          </cell>
          <cell r="H220">
            <v>3180</v>
          </cell>
          <cell r="I220">
            <v>0.6</v>
          </cell>
        </row>
        <row r="221">
          <cell r="A221">
            <v>8003765444401</v>
          </cell>
          <cell r="B221">
            <v>7007107</v>
          </cell>
          <cell r="C221" t="str">
            <v>テヌータ・ディ・
カペッツァーナ</v>
          </cell>
          <cell r="D221" t="str">
            <v>ギャイエ・デッラ・フルバ</v>
          </cell>
          <cell r="E221" t="str">
            <v>750ml</v>
          </cell>
          <cell r="F221">
            <v>6</v>
          </cell>
          <cell r="G221">
            <v>7200</v>
          </cell>
          <cell r="H221">
            <v>4320</v>
          </cell>
          <cell r="I221">
            <v>0.6</v>
          </cell>
        </row>
        <row r="222">
          <cell r="A222">
            <v>8003765100406</v>
          </cell>
          <cell r="B222">
            <v>7009109</v>
          </cell>
          <cell r="C222" t="str">
            <v>テヌータ・ディ・
カペッツァーナ</v>
          </cell>
          <cell r="D222" t="str">
            <v>トレッビアーノ・ディ・カペッツァーナ</v>
          </cell>
          <cell r="E222" t="str">
            <v>750ml</v>
          </cell>
          <cell r="F222">
            <v>6</v>
          </cell>
          <cell r="G222">
            <v>4700</v>
          </cell>
          <cell r="H222">
            <v>2820</v>
          </cell>
          <cell r="I222">
            <v>0.6</v>
          </cell>
        </row>
        <row r="223">
          <cell r="A223">
            <v>8003765999901</v>
          </cell>
          <cell r="B223">
            <v>7001109</v>
          </cell>
          <cell r="C223" t="str">
            <v>テヌータ・ディ・
カペッツァーナ</v>
          </cell>
          <cell r="D223" t="str">
            <v>バルコ・レアーレ・ディ・カルミニャーノ</v>
          </cell>
          <cell r="E223" t="str">
            <v>750ml</v>
          </cell>
          <cell r="F223">
            <v>12</v>
          </cell>
          <cell r="G223">
            <v>3200</v>
          </cell>
          <cell r="H223">
            <v>1920</v>
          </cell>
          <cell r="I223">
            <v>0.6</v>
          </cell>
        </row>
        <row r="224">
          <cell r="A224">
            <v>8003765100048</v>
          </cell>
          <cell r="B224">
            <v>7010111</v>
          </cell>
          <cell r="C224" t="str">
            <v>テヌータ・ディ・
カペッツァーナ</v>
          </cell>
          <cell r="D224" t="str">
            <v>シャルドネ・ビアンコ・ディ・トスカーナ</v>
          </cell>
          <cell r="E224" t="str">
            <v>750ml</v>
          </cell>
          <cell r="F224">
            <v>12</v>
          </cell>
          <cell r="G224">
            <v>3000</v>
          </cell>
          <cell r="H224">
            <v>1800</v>
          </cell>
          <cell r="I224">
            <v>0.6</v>
          </cell>
        </row>
        <row r="225">
          <cell r="A225">
            <v>8003765101007</v>
          </cell>
          <cell r="B225">
            <v>7002111</v>
          </cell>
          <cell r="C225" t="str">
            <v>テヌータ・ディ・
カペッツァーナ</v>
          </cell>
          <cell r="D225" t="str">
            <v>モンナ・ネーラ</v>
          </cell>
          <cell r="E225" t="str">
            <v>750ml</v>
          </cell>
          <cell r="F225">
            <v>12</v>
          </cell>
          <cell r="G225">
            <v>2200</v>
          </cell>
          <cell r="H225">
            <v>1320</v>
          </cell>
          <cell r="I225">
            <v>0.6</v>
          </cell>
        </row>
        <row r="226">
          <cell r="A226">
            <v>8003765100390</v>
          </cell>
          <cell r="B226">
            <v>7011205</v>
          </cell>
          <cell r="C226" t="str">
            <v>テヌータ・ディ・
カペッツァーナ</v>
          </cell>
          <cell r="D226" t="str">
            <v>ヴィン・サント・ディ・カルミニャーノ・リゼルヴァ</v>
          </cell>
          <cell r="E226" t="str">
            <v>375ml</v>
          </cell>
          <cell r="F226">
            <v>6</v>
          </cell>
          <cell r="G226">
            <v>7500</v>
          </cell>
          <cell r="H226">
            <v>4500</v>
          </cell>
          <cell r="I226">
            <v>0.6</v>
          </cell>
        </row>
        <row r="227">
          <cell r="A227">
            <v>8007355005966</v>
          </cell>
          <cell r="B227">
            <v>5061107</v>
          </cell>
          <cell r="C227" t="str">
            <v>テヌータ・
ポデルノーヴォ</v>
          </cell>
          <cell r="D227" t="str">
            <v>テウト</v>
          </cell>
          <cell r="E227" t="str">
            <v>750ml</v>
          </cell>
          <cell r="F227">
            <v>6</v>
          </cell>
          <cell r="G227">
            <v>4000</v>
          </cell>
          <cell r="H227">
            <v>2400</v>
          </cell>
          <cell r="I227">
            <v>0.6</v>
          </cell>
        </row>
        <row r="228">
          <cell r="A228">
            <v>8007355005959</v>
          </cell>
          <cell r="B228">
            <v>5062110</v>
          </cell>
          <cell r="C228" t="str">
            <v>テヌータ・
ポデルノーヴォ</v>
          </cell>
          <cell r="D228" t="str">
            <v>アリオット</v>
          </cell>
          <cell r="E228" t="str">
            <v>750ml</v>
          </cell>
          <cell r="F228">
            <v>6</v>
          </cell>
          <cell r="G228">
            <v>3000</v>
          </cell>
          <cell r="H228">
            <v>1800</v>
          </cell>
          <cell r="I228">
            <v>0.6</v>
          </cell>
        </row>
        <row r="229">
          <cell r="A229">
            <v>4980434437015</v>
          </cell>
          <cell r="B229">
            <v>9083108</v>
          </cell>
          <cell r="C229" t="str">
            <v>ヴィッラ・ブッチ</v>
          </cell>
          <cell r="D229" t="str">
            <v>“ヴィッラ・ブッチ”リゼルヴァ・ディ・ヴェルディッキオ・クラッシコ</v>
          </cell>
          <cell r="E229" t="str">
            <v>750ml</v>
          </cell>
          <cell r="F229">
            <v>12</v>
          </cell>
          <cell r="G229">
            <v>7300</v>
          </cell>
          <cell r="H229">
            <v>4380</v>
          </cell>
          <cell r="I229">
            <v>0.6</v>
          </cell>
        </row>
        <row r="230">
          <cell r="A230">
            <v>4980434437039</v>
          </cell>
          <cell r="B230">
            <v>9080108</v>
          </cell>
          <cell r="C230" t="str">
            <v>ヴィッラ・ブッチ</v>
          </cell>
          <cell r="D230" t="str">
            <v>“ヴィッラ・ブッチ ”ロッソ・ピチェーノ</v>
          </cell>
          <cell r="E230" t="str">
            <v>750ml</v>
          </cell>
          <cell r="F230">
            <v>12</v>
          </cell>
          <cell r="G230">
            <v>6700</v>
          </cell>
          <cell r="H230">
            <v>4020</v>
          </cell>
          <cell r="I230">
            <v>0.6</v>
          </cell>
        </row>
        <row r="231">
          <cell r="A231">
            <v>4980434437022</v>
          </cell>
          <cell r="B231">
            <v>9082411</v>
          </cell>
          <cell r="C231" t="str">
            <v>ヴィッラ・ブッチ</v>
          </cell>
          <cell r="D231" t="str">
            <v>“ブッチ”ヴェルディッキオ・クラッシコ・デイ・カステッリ・ディ・イエージ</v>
          </cell>
          <cell r="E231" t="str">
            <v>375ml</v>
          </cell>
          <cell r="F231">
            <v>12</v>
          </cell>
          <cell r="G231">
            <v>2200</v>
          </cell>
          <cell r="H231">
            <v>1320</v>
          </cell>
          <cell r="I231">
            <v>0.6</v>
          </cell>
        </row>
        <row r="232">
          <cell r="A232">
            <v>8032947170012</v>
          </cell>
          <cell r="B232">
            <v>9082111</v>
          </cell>
          <cell r="C232" t="str">
            <v>ヴィッラ・ブッチ</v>
          </cell>
          <cell r="D232" t="str">
            <v>“ブッチ”ヴェルディッキオ・クラッシコ・デイ・カステッリ・ディ・イエージ</v>
          </cell>
          <cell r="E232" t="str">
            <v>750ml</v>
          </cell>
          <cell r="F232">
            <v>12</v>
          </cell>
          <cell r="G232">
            <v>3600</v>
          </cell>
          <cell r="H232">
            <v>2160</v>
          </cell>
          <cell r="I232">
            <v>0.6</v>
          </cell>
        </row>
        <row r="233">
          <cell r="A233">
            <v>4980434437008</v>
          </cell>
          <cell r="B233">
            <v>9081110</v>
          </cell>
          <cell r="C233" t="str">
            <v>ヴィッラ・ブッチ</v>
          </cell>
          <cell r="D233" t="str">
            <v>“テヌータ・ポンジェッリ”ロッソ・ピチェーノ</v>
          </cell>
          <cell r="E233" t="str">
            <v>750ml</v>
          </cell>
          <cell r="F233">
            <v>12</v>
          </cell>
          <cell r="G233">
            <v>3600</v>
          </cell>
          <cell r="H233">
            <v>2160</v>
          </cell>
          <cell r="I233">
            <v>0.6</v>
          </cell>
        </row>
        <row r="234">
          <cell r="A234">
            <v>8007625009007</v>
          </cell>
          <cell r="B234">
            <v>7611112</v>
          </cell>
          <cell r="C234" t="str">
            <v>コロンナーラ</v>
          </cell>
          <cell r="D234" t="str">
            <v>ヴェルディッキオ・デイ・カステッリ・ディ・イエージ・クラッシコ</v>
          </cell>
          <cell r="E234" t="str">
            <v>750ml</v>
          </cell>
          <cell r="F234">
            <v>6</v>
          </cell>
          <cell r="G234">
            <v>1950</v>
          </cell>
          <cell r="H234">
            <v>1170</v>
          </cell>
          <cell r="I234">
            <v>0.6</v>
          </cell>
        </row>
        <row r="235">
          <cell r="A235">
            <v>4980434400446</v>
          </cell>
          <cell r="B235">
            <v>7507108</v>
          </cell>
          <cell r="C235" t="str">
            <v>サラディーニ・
ピラストリ</v>
          </cell>
          <cell r="D235" t="str">
            <v>ロッソ・ピチェーノ・スーペリオーレ“ヴィーニャ・モンテプランドーネ”</v>
          </cell>
          <cell r="E235" t="str">
            <v>750ml</v>
          </cell>
          <cell r="F235">
            <v>12</v>
          </cell>
          <cell r="G235">
            <v>3500</v>
          </cell>
          <cell r="H235">
            <v>2100</v>
          </cell>
          <cell r="I235">
            <v>0.6</v>
          </cell>
        </row>
        <row r="236">
          <cell r="A236">
            <v>4980434400415</v>
          </cell>
          <cell r="B236">
            <v>7505110</v>
          </cell>
          <cell r="C236" t="str">
            <v>サラディーニ・
ピラストリ</v>
          </cell>
          <cell r="D236" t="str">
            <v>プレジオ･デル･コンテ･ロッソ</v>
          </cell>
          <cell r="E236" t="str">
            <v>750ml</v>
          </cell>
          <cell r="F236">
            <v>6</v>
          </cell>
          <cell r="G236">
            <v>2600</v>
          </cell>
          <cell r="H236">
            <v>1560</v>
          </cell>
          <cell r="I236">
            <v>0.6</v>
          </cell>
        </row>
        <row r="237">
          <cell r="A237">
            <v>4980434400408</v>
          </cell>
          <cell r="B237">
            <v>7501211</v>
          </cell>
          <cell r="C237" t="str">
            <v>サラディーニ・
ピラストリ</v>
          </cell>
          <cell r="D237" t="str">
            <v>ロッソ･ピチェーノ・スーペリオーレ</v>
          </cell>
          <cell r="E237" t="str">
            <v>750ml</v>
          </cell>
          <cell r="F237">
            <v>12</v>
          </cell>
          <cell r="G237">
            <v>1700</v>
          </cell>
          <cell r="H237">
            <v>1020</v>
          </cell>
          <cell r="I237">
            <v>0.6</v>
          </cell>
        </row>
        <row r="238">
          <cell r="A238">
            <v>4980434400422</v>
          </cell>
          <cell r="B238">
            <v>7521212</v>
          </cell>
          <cell r="C238" t="str">
            <v>サラディーニ・
ピラストリ</v>
          </cell>
          <cell r="D238" t="str">
            <v>ファレリオ</v>
          </cell>
          <cell r="E238" t="str">
            <v>750ml</v>
          </cell>
          <cell r="F238">
            <v>12</v>
          </cell>
          <cell r="G238">
            <v>1600</v>
          </cell>
          <cell r="H238">
            <v>960</v>
          </cell>
          <cell r="I238">
            <v>0.6</v>
          </cell>
        </row>
        <row r="239">
          <cell r="A239">
            <v>8002806000019</v>
          </cell>
          <cell r="B239">
            <v>7911211</v>
          </cell>
          <cell r="C239" t="str">
            <v>チェルケッタ</v>
          </cell>
          <cell r="D239" t="str">
            <v>フラスカーティ</v>
          </cell>
          <cell r="E239" t="str">
            <v>375ml</v>
          </cell>
          <cell r="F239">
            <v>12</v>
          </cell>
          <cell r="G239">
            <v>1100</v>
          </cell>
          <cell r="H239">
            <v>660</v>
          </cell>
          <cell r="I239">
            <v>0.6</v>
          </cell>
        </row>
        <row r="240">
          <cell r="A240">
            <v>8002806000040</v>
          </cell>
          <cell r="B240">
            <v>7911111</v>
          </cell>
          <cell r="C240" t="str">
            <v>チェルケッタ</v>
          </cell>
          <cell r="D240" t="str">
            <v>フラスカーティ</v>
          </cell>
          <cell r="E240" t="str">
            <v>750ml</v>
          </cell>
          <cell r="F240">
            <v>12</v>
          </cell>
          <cell r="G240">
            <v>1700</v>
          </cell>
          <cell r="H240">
            <v>1020</v>
          </cell>
          <cell r="I240">
            <v>0.6</v>
          </cell>
        </row>
        <row r="241">
          <cell r="A241">
            <v>8008663002616</v>
          </cell>
          <cell r="B241">
            <v>8005111</v>
          </cell>
          <cell r="C241" t="str">
            <v>マツィオッティ</v>
          </cell>
          <cell r="D241" t="str">
            <v>エスト! エスト!! エスト!!! ディ・モンテフィアスコーネ</v>
          </cell>
          <cell r="E241" t="str">
            <v>750ml</v>
          </cell>
          <cell r="F241">
            <v>12</v>
          </cell>
          <cell r="G241">
            <v>2600</v>
          </cell>
          <cell r="H241">
            <v>1560</v>
          </cell>
          <cell r="I241">
            <v>0.6</v>
          </cell>
        </row>
        <row r="242">
          <cell r="A242">
            <v>8008663003613</v>
          </cell>
          <cell r="B242">
            <v>8001112</v>
          </cell>
          <cell r="C242" t="str">
            <v>マツィオッティ</v>
          </cell>
          <cell r="D242" t="str">
            <v>“フィロ”エスト! エスト!! エスト!!! ディ・モンテフィアスコーネ</v>
          </cell>
          <cell r="E242" t="str">
            <v>750ml</v>
          </cell>
          <cell r="F242">
            <v>12</v>
          </cell>
          <cell r="G242">
            <v>2000</v>
          </cell>
          <cell r="H242">
            <v>1200</v>
          </cell>
          <cell r="I242">
            <v>0.6</v>
          </cell>
        </row>
        <row r="243">
          <cell r="A243">
            <v>8007355005911</v>
          </cell>
          <cell r="B243">
            <v>5064107</v>
          </cell>
          <cell r="C243" t="str">
            <v>テヌータ・
カステルブオーノ</v>
          </cell>
          <cell r="D243" t="str">
            <v>カラパーチェ</v>
          </cell>
          <cell r="E243" t="str">
            <v>750ml</v>
          </cell>
          <cell r="F243">
            <v>6</v>
          </cell>
          <cell r="G243">
            <v>4500</v>
          </cell>
          <cell r="H243">
            <v>2700</v>
          </cell>
          <cell r="I243">
            <v>0.6</v>
          </cell>
        </row>
        <row r="244">
          <cell r="A244">
            <v>8007355005904</v>
          </cell>
          <cell r="B244">
            <v>5063108</v>
          </cell>
          <cell r="C244" t="str">
            <v>テヌータ・
カステルブオーノ</v>
          </cell>
          <cell r="D244" t="str">
            <v>ジッグラット</v>
          </cell>
          <cell r="E244" t="str">
            <v>750ml</v>
          </cell>
          <cell r="F244">
            <v>6</v>
          </cell>
          <cell r="G244">
            <v>2500</v>
          </cell>
          <cell r="H244">
            <v>1500</v>
          </cell>
          <cell r="I244">
            <v>0.6</v>
          </cell>
        </row>
        <row r="245">
          <cell r="A245" t="str">
            <v>8004129000745</v>
          </cell>
          <cell r="B245">
            <v>8360107</v>
          </cell>
          <cell r="C245" t="str">
            <v>テッラ・ダリージ/
スピネッリ</v>
          </cell>
          <cell r="D245" t="str">
            <v>“トロス”モンテプルチアーノ・ダブルッツォ</v>
          </cell>
          <cell r="E245" t="str">
            <v>750ml</v>
          </cell>
          <cell r="F245">
            <v>6</v>
          </cell>
          <cell r="G245">
            <v>5700</v>
          </cell>
          <cell r="H245">
            <v>3420</v>
          </cell>
          <cell r="I245">
            <v>0.6</v>
          </cell>
        </row>
        <row r="246">
          <cell r="A246" t="str">
            <v>8004129075101</v>
          </cell>
          <cell r="B246">
            <v>8361110</v>
          </cell>
          <cell r="C246" t="str">
            <v>テッラ・ダリージ/
スピネッリ</v>
          </cell>
          <cell r="D246" t="str">
            <v>“テッラ・ダリージ”モンテプルチアーノ・ダブルッツォ</v>
          </cell>
          <cell r="E246" t="str">
            <v>750ml</v>
          </cell>
          <cell r="F246">
            <v>12</v>
          </cell>
          <cell r="G246">
            <v>1700</v>
          </cell>
          <cell r="H246">
            <v>1020</v>
          </cell>
          <cell r="I246">
            <v>0.6</v>
          </cell>
        </row>
        <row r="247">
          <cell r="A247" t="str">
            <v>8004129000769</v>
          </cell>
          <cell r="B247">
            <v>8362112</v>
          </cell>
          <cell r="C247" t="str">
            <v>テッラ・ダリージ/
スピネッリ</v>
          </cell>
          <cell r="D247" t="str">
            <v>“テッラ・ダリージ”ペコリーノ・テッレ・ディ・キエーティ</v>
          </cell>
          <cell r="E247" t="str">
            <v>750ml</v>
          </cell>
          <cell r="F247">
            <v>12</v>
          </cell>
          <cell r="G247">
            <v>1700</v>
          </cell>
          <cell r="H247">
            <v>1020</v>
          </cell>
          <cell r="I247">
            <v>0.6</v>
          </cell>
        </row>
        <row r="248">
          <cell r="A248" t="str">
            <v>8004129075200</v>
          </cell>
          <cell r="B248">
            <v>8363112</v>
          </cell>
          <cell r="C248" t="str">
            <v>テッラ・ダリージ/
スピネッリ</v>
          </cell>
          <cell r="D248" t="str">
            <v>“テッラ・ダリージ”トレッビアーノ・ダブルッツォ</v>
          </cell>
          <cell r="E248" t="str">
            <v>750ml</v>
          </cell>
          <cell r="F248">
            <v>12</v>
          </cell>
          <cell r="G248">
            <v>1700</v>
          </cell>
          <cell r="H248">
            <v>1020</v>
          </cell>
          <cell r="I248">
            <v>0.6</v>
          </cell>
        </row>
        <row r="249">
          <cell r="A249" t="str">
            <v>8029671000142</v>
          </cell>
          <cell r="B249">
            <v>7560109</v>
          </cell>
          <cell r="C249" t="str">
            <v>バルバ</v>
          </cell>
          <cell r="D249" t="str">
            <v>イ・ヴァサリ</v>
          </cell>
          <cell r="E249" t="str">
            <v>750ml</v>
          </cell>
          <cell r="F249">
            <v>6</v>
          </cell>
          <cell r="G249">
            <v>2900</v>
          </cell>
          <cell r="H249">
            <v>1740</v>
          </cell>
          <cell r="I249">
            <v>0.6</v>
          </cell>
        </row>
        <row r="250">
          <cell r="A250" t="str">
            <v>8029671000098</v>
          </cell>
          <cell r="B250">
            <v>7560209</v>
          </cell>
          <cell r="C250" t="str">
            <v>バルバ</v>
          </cell>
          <cell r="D250" t="str">
            <v>ヴィンニャフランカ</v>
          </cell>
          <cell r="E250" t="str">
            <v>750ml</v>
          </cell>
          <cell r="F250">
            <v>6</v>
          </cell>
          <cell r="G250">
            <v>2900</v>
          </cell>
          <cell r="H250">
            <v>1740</v>
          </cell>
          <cell r="I250">
            <v>0.6</v>
          </cell>
        </row>
        <row r="251">
          <cell r="A251">
            <v>8032862210046</v>
          </cell>
          <cell r="B251">
            <v>9143408</v>
          </cell>
          <cell r="C251" t="str">
            <v>チプレッシ</v>
          </cell>
          <cell r="D251" t="str">
            <v>マッキアロッサ</v>
          </cell>
          <cell r="E251" t="str">
            <v>750ml</v>
          </cell>
          <cell r="F251">
            <v>6</v>
          </cell>
          <cell r="G251">
            <v>3900</v>
          </cell>
          <cell r="H251">
            <v>2340</v>
          </cell>
          <cell r="I251">
            <v>0.6</v>
          </cell>
        </row>
        <row r="252">
          <cell r="A252">
            <v>8032862210060</v>
          </cell>
          <cell r="B252">
            <v>9143509</v>
          </cell>
          <cell r="C252" t="str">
            <v>チプレッシ</v>
          </cell>
          <cell r="D252" t="str">
            <v>モリーゼ・ロッソ・ルメン</v>
          </cell>
          <cell r="E252" t="str">
            <v>750ml</v>
          </cell>
          <cell r="F252">
            <v>6</v>
          </cell>
          <cell r="G252">
            <v>2500</v>
          </cell>
          <cell r="H252">
            <v>1500</v>
          </cell>
          <cell r="I252">
            <v>0.6</v>
          </cell>
        </row>
        <row r="253">
          <cell r="A253">
            <v>8032862210213</v>
          </cell>
          <cell r="B253">
            <v>9143211</v>
          </cell>
          <cell r="C253" t="str">
            <v>チプレッシ</v>
          </cell>
          <cell r="D253" t="str">
            <v>ファランギーナ</v>
          </cell>
          <cell r="E253" t="str">
            <v>750ml</v>
          </cell>
          <cell r="F253">
            <v>6</v>
          </cell>
          <cell r="G253">
            <v>2500</v>
          </cell>
          <cell r="H253">
            <v>1500</v>
          </cell>
          <cell r="I253">
            <v>0.6</v>
          </cell>
        </row>
        <row r="254">
          <cell r="A254">
            <v>8032862210084</v>
          </cell>
          <cell r="B254">
            <v>9143311</v>
          </cell>
          <cell r="C254" t="str">
            <v>チプレッシ</v>
          </cell>
          <cell r="D254" t="str">
            <v>ヴェナス</v>
          </cell>
          <cell r="E254" t="str">
            <v>750ml</v>
          </cell>
          <cell r="F254">
            <v>6</v>
          </cell>
          <cell r="G254">
            <v>2200</v>
          </cell>
          <cell r="H254">
            <v>1320</v>
          </cell>
          <cell r="I254">
            <v>0.6</v>
          </cell>
        </row>
        <row r="255">
          <cell r="A255">
            <v>8008863012101</v>
          </cell>
          <cell r="B255">
            <v>5919212</v>
          </cell>
          <cell r="C255" t="str">
            <v>シグヌム</v>
          </cell>
          <cell r="D255" t="str">
            <v>プリミティーヴォ</v>
          </cell>
          <cell r="E255" t="str">
            <v>750ml</v>
          </cell>
          <cell r="F255">
            <v>12</v>
          </cell>
          <cell r="G255">
            <v>1100</v>
          </cell>
          <cell r="H255">
            <v>660</v>
          </cell>
          <cell r="I255">
            <v>0.6</v>
          </cell>
        </row>
        <row r="256">
          <cell r="A256">
            <v>8008863012118</v>
          </cell>
          <cell r="B256">
            <v>5918212</v>
          </cell>
          <cell r="C256" t="str">
            <v>シグヌム</v>
          </cell>
          <cell r="D256" t="str">
            <v>ロッソ・サレント</v>
          </cell>
          <cell r="E256" t="str">
            <v>750ml</v>
          </cell>
          <cell r="F256">
            <v>12</v>
          </cell>
          <cell r="G256">
            <v>1000</v>
          </cell>
          <cell r="H256">
            <v>600</v>
          </cell>
          <cell r="I256">
            <v>0.6</v>
          </cell>
        </row>
        <row r="257">
          <cell r="A257">
            <v>8008863013153</v>
          </cell>
          <cell r="B257">
            <v>5918012</v>
          </cell>
          <cell r="C257" t="str">
            <v>シグヌム</v>
          </cell>
          <cell r="D257" t="str">
            <v>ビアンコ・サレント</v>
          </cell>
          <cell r="E257" t="str">
            <v>750ml</v>
          </cell>
          <cell r="F257">
            <v>12</v>
          </cell>
          <cell r="G257">
            <v>1000</v>
          </cell>
          <cell r="H257">
            <v>600</v>
          </cell>
          <cell r="I257">
            <v>0.6</v>
          </cell>
        </row>
        <row r="258">
          <cell r="A258" t="str">
            <v>8033971130065</v>
          </cell>
          <cell r="B258">
            <v>8300109</v>
          </cell>
          <cell r="C258" t="str">
            <v>ドンナキアラ</v>
          </cell>
          <cell r="D258" t="str">
            <v>タウラージ</v>
          </cell>
          <cell r="E258" t="str">
            <v>750ml</v>
          </cell>
          <cell r="F258">
            <v>6</v>
          </cell>
          <cell r="G258">
            <v>6000</v>
          </cell>
          <cell r="H258">
            <v>3600</v>
          </cell>
          <cell r="I258">
            <v>0.6</v>
          </cell>
        </row>
        <row r="259">
          <cell r="A259" t="str">
            <v>8033971130034</v>
          </cell>
          <cell r="B259">
            <v>8300212</v>
          </cell>
          <cell r="C259" t="str">
            <v>ドンナキアラ</v>
          </cell>
          <cell r="D259" t="str">
            <v>グレーコ・ディ・トゥーフォ</v>
          </cell>
          <cell r="E259" t="str">
            <v>750ml</v>
          </cell>
          <cell r="F259">
            <v>6</v>
          </cell>
          <cell r="G259">
            <v>3100</v>
          </cell>
          <cell r="H259">
            <v>1860</v>
          </cell>
          <cell r="I259">
            <v>0.6</v>
          </cell>
        </row>
        <row r="260">
          <cell r="A260" t="str">
            <v>8033971130027</v>
          </cell>
          <cell r="B260">
            <v>8300311</v>
          </cell>
          <cell r="C260" t="str">
            <v>ドンナキアラ</v>
          </cell>
          <cell r="D260" t="str">
            <v>フィアーノ・ディ・アヴェッリーノ</v>
          </cell>
          <cell r="E260" t="str">
            <v>750ml</v>
          </cell>
          <cell r="F260">
            <v>6</v>
          </cell>
          <cell r="G260">
            <v>3100</v>
          </cell>
          <cell r="H260">
            <v>1860</v>
          </cell>
          <cell r="I260">
            <v>0.6</v>
          </cell>
        </row>
        <row r="261">
          <cell r="A261" t="str">
            <v>8033971130096</v>
          </cell>
          <cell r="B261">
            <v>8300411</v>
          </cell>
          <cell r="C261" t="str">
            <v>ドンナキアラ</v>
          </cell>
          <cell r="D261" t="str">
            <v>イルピーニア・コーダ・ディ・ヴォルぺ</v>
          </cell>
          <cell r="E261" t="str">
            <v>750ml</v>
          </cell>
          <cell r="F261">
            <v>6</v>
          </cell>
          <cell r="G261">
            <v>3100</v>
          </cell>
          <cell r="H261">
            <v>1860</v>
          </cell>
          <cell r="I261">
            <v>0.6</v>
          </cell>
        </row>
        <row r="262">
          <cell r="A262">
            <v>8033971470017</v>
          </cell>
          <cell r="B262">
            <v>6870209</v>
          </cell>
          <cell r="C262" t="str">
            <v>マストロドメニコ</v>
          </cell>
          <cell r="D262" t="str">
            <v>リコス</v>
          </cell>
          <cell r="E262" t="str">
            <v>750ml</v>
          </cell>
          <cell r="F262">
            <v>6</v>
          </cell>
          <cell r="G262">
            <v>3700</v>
          </cell>
          <cell r="H262">
            <v>2220</v>
          </cell>
          <cell r="I262">
            <v>0.6</v>
          </cell>
        </row>
        <row r="263">
          <cell r="A263">
            <v>8033971470031</v>
          </cell>
          <cell r="B263">
            <v>6870108</v>
          </cell>
          <cell r="C263" t="str">
            <v>マストロドメニコ</v>
          </cell>
          <cell r="D263" t="str">
            <v>モス</v>
          </cell>
          <cell r="E263" t="str">
            <v>750ml</v>
          </cell>
          <cell r="F263">
            <v>12</v>
          </cell>
          <cell r="G263">
            <v>2500</v>
          </cell>
          <cell r="H263">
            <v>1500</v>
          </cell>
          <cell r="I263">
            <v>0.6</v>
          </cell>
        </row>
        <row r="264">
          <cell r="A264">
            <v>8000394011509</v>
          </cell>
          <cell r="B264">
            <v>6850208</v>
          </cell>
          <cell r="C264" t="str">
            <v>イッポーリト</v>
          </cell>
          <cell r="D264" t="str">
            <v>160アンニ</v>
          </cell>
          <cell r="E264" t="str">
            <v>750ml</v>
          </cell>
          <cell r="F264">
            <v>6</v>
          </cell>
          <cell r="G264">
            <v>6500</v>
          </cell>
          <cell r="H264">
            <v>3900</v>
          </cell>
          <cell r="I264">
            <v>0.6</v>
          </cell>
        </row>
        <row r="265">
          <cell r="A265">
            <v>8000394310503</v>
          </cell>
          <cell r="B265">
            <v>8976208</v>
          </cell>
          <cell r="C265" t="str">
            <v>イッポーリト</v>
          </cell>
          <cell r="D265" t="str">
            <v>コッリ・デル・マンクーゾ・チロ・リゼルヴァ</v>
          </cell>
          <cell r="E265" t="str">
            <v>750ml</v>
          </cell>
          <cell r="F265">
            <v>6</v>
          </cell>
          <cell r="G265">
            <v>3800</v>
          </cell>
          <cell r="H265">
            <v>2280</v>
          </cell>
          <cell r="I265">
            <v>0.6</v>
          </cell>
        </row>
        <row r="266">
          <cell r="A266">
            <v>8000394011400</v>
          </cell>
          <cell r="B266">
            <v>8976111</v>
          </cell>
          <cell r="C266" t="str">
            <v>イッポーリト</v>
          </cell>
          <cell r="D266" t="str">
            <v>カラブリーゼ</v>
          </cell>
          <cell r="E266" t="str">
            <v>750ml</v>
          </cell>
          <cell r="F266">
            <v>6</v>
          </cell>
          <cell r="G266">
            <v>3150</v>
          </cell>
          <cell r="H266">
            <v>1890</v>
          </cell>
          <cell r="I266">
            <v>0.6</v>
          </cell>
        </row>
        <row r="267">
          <cell r="A267">
            <v>8000394210308</v>
          </cell>
          <cell r="B267">
            <v>6850111</v>
          </cell>
          <cell r="C267" t="str">
            <v>イッポーリト</v>
          </cell>
          <cell r="D267" t="str">
            <v>リベル・パーテル・チロ</v>
          </cell>
          <cell r="E267" t="str">
            <v>750ml</v>
          </cell>
          <cell r="F267">
            <v>6</v>
          </cell>
          <cell r="G267">
            <v>2400</v>
          </cell>
          <cell r="H267">
            <v>1440</v>
          </cell>
          <cell r="I267">
            <v>0.6</v>
          </cell>
        </row>
        <row r="268">
          <cell r="A268">
            <v>8000394210209</v>
          </cell>
          <cell r="B268">
            <v>6850312</v>
          </cell>
          <cell r="C268" t="str">
            <v>イッポーリト</v>
          </cell>
          <cell r="D268" t="str">
            <v>レス・デイ・チロ・ビアンコ</v>
          </cell>
          <cell r="E268" t="str">
            <v>750ml</v>
          </cell>
          <cell r="F268">
            <v>6</v>
          </cell>
          <cell r="G268">
            <v>2400</v>
          </cell>
          <cell r="H268">
            <v>1440</v>
          </cell>
          <cell r="I268">
            <v>0.6</v>
          </cell>
        </row>
        <row r="269">
          <cell r="A269">
            <v>8032568960030</v>
          </cell>
          <cell r="B269">
            <v>8103108</v>
          </cell>
          <cell r="C269" t="str">
            <v>コッタネーラ</v>
          </cell>
          <cell r="D269" t="str">
            <v>ソーレ・ディ・セスタ</v>
          </cell>
          <cell r="E269" t="str">
            <v>750ml</v>
          </cell>
          <cell r="F269">
            <v>6</v>
          </cell>
          <cell r="G269">
            <v>6300</v>
          </cell>
          <cell r="H269">
            <v>3780</v>
          </cell>
          <cell r="I269">
            <v>0.6</v>
          </cell>
        </row>
        <row r="270">
          <cell r="A270">
            <v>8032568960023</v>
          </cell>
          <cell r="B270">
            <v>8104107</v>
          </cell>
          <cell r="C270" t="str">
            <v>コッタネーラ</v>
          </cell>
          <cell r="D270" t="str">
            <v>ラルデンツァ</v>
          </cell>
          <cell r="E270" t="str">
            <v>750ml</v>
          </cell>
          <cell r="F270">
            <v>6</v>
          </cell>
          <cell r="G270">
            <v>6300</v>
          </cell>
          <cell r="H270">
            <v>3780</v>
          </cell>
          <cell r="I270">
            <v>0.6</v>
          </cell>
        </row>
        <row r="271">
          <cell r="A271">
            <v>8032568960016</v>
          </cell>
          <cell r="B271">
            <v>8105108</v>
          </cell>
          <cell r="C271" t="str">
            <v>コッタネーラ</v>
          </cell>
          <cell r="D271" t="str">
            <v>グラモンテ</v>
          </cell>
          <cell r="E271" t="str">
            <v>750ml</v>
          </cell>
          <cell r="F271">
            <v>6</v>
          </cell>
          <cell r="G271">
            <v>6300</v>
          </cell>
          <cell r="H271">
            <v>3780</v>
          </cell>
          <cell r="I271">
            <v>0.6</v>
          </cell>
        </row>
        <row r="272">
          <cell r="A272">
            <v>8032568960078</v>
          </cell>
          <cell r="B272">
            <v>8106108</v>
          </cell>
          <cell r="C272" t="str">
            <v>コッタネーラ</v>
          </cell>
          <cell r="D272" t="str">
            <v>ヌーメ</v>
          </cell>
          <cell r="E272" t="str">
            <v>750ml</v>
          </cell>
          <cell r="F272">
            <v>6</v>
          </cell>
          <cell r="G272">
            <v>6300</v>
          </cell>
          <cell r="H272">
            <v>3780</v>
          </cell>
          <cell r="I272">
            <v>0.6</v>
          </cell>
        </row>
        <row r="273">
          <cell r="A273">
            <v>8032568960047</v>
          </cell>
          <cell r="B273">
            <v>8102109</v>
          </cell>
          <cell r="C273" t="str">
            <v>コッタネーラ</v>
          </cell>
          <cell r="D273" t="str">
            <v>ファタジオーネ</v>
          </cell>
          <cell r="E273" t="str">
            <v>750ml</v>
          </cell>
          <cell r="F273">
            <v>6</v>
          </cell>
          <cell r="G273">
            <v>3900</v>
          </cell>
          <cell r="H273">
            <v>2340</v>
          </cell>
          <cell r="I273">
            <v>0.6</v>
          </cell>
        </row>
        <row r="274">
          <cell r="A274">
            <v>8032568960061</v>
          </cell>
          <cell r="B274">
            <v>8101111</v>
          </cell>
          <cell r="C274" t="str">
            <v>コッタネーラ</v>
          </cell>
          <cell r="D274" t="str">
            <v>バルバッツァーレ・ロッソ</v>
          </cell>
          <cell r="E274" t="str">
            <v>750ml</v>
          </cell>
          <cell r="F274">
            <v>6</v>
          </cell>
          <cell r="G274">
            <v>2700</v>
          </cell>
          <cell r="H274">
            <v>1620</v>
          </cell>
          <cell r="I274">
            <v>0.6</v>
          </cell>
        </row>
        <row r="275">
          <cell r="A275">
            <v>8032568960054</v>
          </cell>
          <cell r="B275">
            <v>8120111</v>
          </cell>
          <cell r="C275" t="str">
            <v>コッタネーラ</v>
          </cell>
          <cell r="D275" t="str">
            <v>バルバッツァーレ・ビアンコ</v>
          </cell>
          <cell r="E275" t="str">
            <v>750ml</v>
          </cell>
          <cell r="F275">
            <v>6</v>
          </cell>
          <cell r="G275">
            <v>2700</v>
          </cell>
          <cell r="H275">
            <v>1620</v>
          </cell>
          <cell r="I275">
            <v>0.6</v>
          </cell>
        </row>
        <row r="276">
          <cell r="A276">
            <v>8000254000117</v>
          </cell>
          <cell r="B276">
            <v>8511112</v>
          </cell>
          <cell r="C276" t="str">
            <v>マンドラロッサ/
セッテソリ</v>
          </cell>
          <cell r="D276" t="str">
            <v>“マンドラロッサ”ボネラ</v>
          </cell>
          <cell r="E276" t="str">
            <v>750ml</v>
          </cell>
          <cell r="F276">
            <v>12</v>
          </cell>
          <cell r="G276">
            <v>2000</v>
          </cell>
          <cell r="H276">
            <v>1200</v>
          </cell>
          <cell r="I276">
            <v>0.6</v>
          </cell>
        </row>
        <row r="277">
          <cell r="A277">
            <v>8000254001985</v>
          </cell>
          <cell r="B277">
            <v>8506212</v>
          </cell>
          <cell r="C277" t="str">
            <v>マンドラロッサ/
セッテソリ</v>
          </cell>
          <cell r="D277" t="str">
            <v>“マンドラロッサ”カベルネ・ソーヴィニヨン</v>
          </cell>
          <cell r="E277" t="str">
            <v>750ml</v>
          </cell>
          <cell r="F277">
            <v>12</v>
          </cell>
          <cell r="G277">
            <v>1850</v>
          </cell>
          <cell r="H277">
            <v>1110</v>
          </cell>
          <cell r="I277">
            <v>0.6</v>
          </cell>
        </row>
        <row r="278">
          <cell r="A278">
            <v>8000254001992</v>
          </cell>
          <cell r="B278">
            <v>8507212</v>
          </cell>
          <cell r="C278" t="str">
            <v>マンドラロッサ/
セッテソリ</v>
          </cell>
          <cell r="D278" t="str">
            <v>“マンドラロッサ”ネロ･ダーヴォラ</v>
          </cell>
          <cell r="E278" t="str">
            <v>750ml</v>
          </cell>
          <cell r="F278">
            <v>12</v>
          </cell>
          <cell r="G278">
            <v>1850</v>
          </cell>
          <cell r="H278">
            <v>1110</v>
          </cell>
          <cell r="I278">
            <v>0.6</v>
          </cell>
        </row>
        <row r="279">
          <cell r="A279">
            <v>8000254002081</v>
          </cell>
          <cell r="B279">
            <v>8508211</v>
          </cell>
          <cell r="C279" t="str">
            <v>マンドラロッサ/
セッテソリ</v>
          </cell>
          <cell r="D279" t="str">
            <v>“マンドラロッサ”シラー</v>
          </cell>
          <cell r="E279" t="str">
            <v>750ml</v>
          </cell>
          <cell r="F279">
            <v>12</v>
          </cell>
          <cell r="G279">
            <v>1850</v>
          </cell>
          <cell r="H279">
            <v>1110</v>
          </cell>
          <cell r="I279">
            <v>0.6</v>
          </cell>
        </row>
        <row r="280">
          <cell r="A280">
            <v>8000254001961</v>
          </cell>
          <cell r="B280">
            <v>8556212</v>
          </cell>
          <cell r="C280" t="str">
            <v>マンドラロッサ/
セッテソリ</v>
          </cell>
          <cell r="D280" t="str">
            <v>“マンドラロッサ”シャルドネ</v>
          </cell>
          <cell r="E280" t="str">
            <v>750ml</v>
          </cell>
          <cell r="F280">
            <v>12</v>
          </cell>
          <cell r="G280">
            <v>1800</v>
          </cell>
          <cell r="H280">
            <v>1080</v>
          </cell>
          <cell r="I280">
            <v>0.6</v>
          </cell>
        </row>
        <row r="281">
          <cell r="A281">
            <v>8000254001978</v>
          </cell>
          <cell r="B281">
            <v>8557212</v>
          </cell>
          <cell r="C281" t="str">
            <v>マンドラロッサ/
セッテソリ</v>
          </cell>
          <cell r="D281" t="str">
            <v>“マンドラロッサ”グレカニコ</v>
          </cell>
          <cell r="E281" t="str">
            <v>750ml</v>
          </cell>
          <cell r="F281">
            <v>12</v>
          </cell>
          <cell r="G281">
            <v>1800</v>
          </cell>
          <cell r="H281">
            <v>1080</v>
          </cell>
          <cell r="I281">
            <v>0.6</v>
          </cell>
        </row>
        <row r="282">
          <cell r="A282">
            <v>8000254002241</v>
          </cell>
          <cell r="B282">
            <v>8562111</v>
          </cell>
          <cell r="C282" t="str">
            <v>マンドラロッサ/
セッテソリ</v>
          </cell>
          <cell r="D282" t="str">
            <v>“マンドラロッサ”フィアーノ</v>
          </cell>
          <cell r="E282" t="str">
            <v>750ml</v>
          </cell>
          <cell r="F282">
            <v>12</v>
          </cell>
          <cell r="G282">
            <v>1800</v>
          </cell>
          <cell r="H282">
            <v>1080</v>
          </cell>
          <cell r="I282">
            <v>0.6</v>
          </cell>
        </row>
        <row r="283">
          <cell r="A283">
            <v>8032927701724</v>
          </cell>
          <cell r="B283">
            <v>7850110</v>
          </cell>
          <cell r="C283" t="str">
            <v>アブラクサス</v>
          </cell>
          <cell r="D283" t="str">
            <v>クッディア・デッレ・ジネストレ</v>
          </cell>
          <cell r="E283" t="str">
            <v>750ml</v>
          </cell>
          <cell r="F283">
            <v>6</v>
          </cell>
          <cell r="G283">
            <v>4300</v>
          </cell>
          <cell r="H283">
            <v>2580</v>
          </cell>
          <cell r="I283">
            <v>0.6</v>
          </cell>
        </row>
        <row r="284">
          <cell r="A284" t="str">
            <v>8032927701519</v>
          </cell>
          <cell r="B284">
            <v>7851908</v>
          </cell>
          <cell r="C284" t="str">
            <v>アブラクサス</v>
          </cell>
          <cell r="D284" t="str">
            <v>パッシート・ディ・パンテッレリーア</v>
          </cell>
          <cell r="E284" t="str">
            <v>500ml</v>
          </cell>
          <cell r="F284">
            <v>6</v>
          </cell>
          <cell r="G284">
            <v>9000</v>
          </cell>
          <cell r="H284">
            <v>5400</v>
          </cell>
          <cell r="I284">
            <v>0.6</v>
          </cell>
        </row>
        <row r="285">
          <cell r="A285">
            <v>8008495000101</v>
          </cell>
          <cell r="B285">
            <v>8811102</v>
          </cell>
          <cell r="C285" t="str">
            <v>アンティキ・
バロナーティ</v>
          </cell>
          <cell r="D285" t="str">
            <v>マルサラ・フィーネ</v>
          </cell>
          <cell r="E285" t="str">
            <v>750ml</v>
          </cell>
          <cell r="F285">
            <v>6</v>
          </cell>
          <cell r="G285">
            <v>1900</v>
          </cell>
          <cell r="H285">
            <v>1140</v>
          </cell>
          <cell r="I285">
            <v>0.6</v>
          </cell>
        </row>
        <row r="286">
          <cell r="A286">
            <v>8008495001108</v>
          </cell>
          <cell r="B286">
            <v>8812102</v>
          </cell>
          <cell r="C286" t="str">
            <v>アンティキ・
バロナーティ</v>
          </cell>
          <cell r="D286" t="str">
            <v>マルサラ・フィーネ・セッコ</v>
          </cell>
          <cell r="E286" t="str">
            <v>750ml</v>
          </cell>
          <cell r="F286">
            <v>6</v>
          </cell>
          <cell r="G286">
            <v>2250</v>
          </cell>
          <cell r="H286">
            <v>1350</v>
          </cell>
          <cell r="I286">
            <v>0.6</v>
          </cell>
        </row>
        <row r="287">
          <cell r="A287">
            <v>8008495001009</v>
          </cell>
          <cell r="B287">
            <v>8814102</v>
          </cell>
          <cell r="C287" t="str">
            <v>アンティキ・
バロナーティ</v>
          </cell>
          <cell r="D287" t="str">
            <v>マルサラ･フィーネ･ドルチェ</v>
          </cell>
          <cell r="E287" t="str">
            <v>750ml</v>
          </cell>
          <cell r="F287">
            <v>6</v>
          </cell>
          <cell r="G287">
            <v>2250</v>
          </cell>
          <cell r="H287">
            <v>1350</v>
          </cell>
          <cell r="I287">
            <v>0.6</v>
          </cell>
        </row>
        <row r="288">
          <cell r="A288">
            <v>4980434400705</v>
          </cell>
          <cell r="B288">
            <v>8620111</v>
          </cell>
          <cell r="C288" t="str">
            <v>カピケーラ</v>
          </cell>
          <cell r="D288" t="str">
            <v>カピケーラ</v>
          </cell>
          <cell r="E288" t="str">
            <v>750ml</v>
          </cell>
          <cell r="F288">
            <v>6</v>
          </cell>
          <cell r="G288">
            <v>7500</v>
          </cell>
          <cell r="H288">
            <v>4500</v>
          </cell>
          <cell r="I288">
            <v>0.6</v>
          </cell>
        </row>
        <row r="289">
          <cell r="A289">
            <v>4980434400736</v>
          </cell>
          <cell r="B289">
            <v>8602106</v>
          </cell>
          <cell r="C289" t="str">
            <v>カピケーラ</v>
          </cell>
          <cell r="D289" t="str">
            <v>マンテンギャ</v>
          </cell>
          <cell r="E289" t="str">
            <v>750ml</v>
          </cell>
          <cell r="F289">
            <v>6</v>
          </cell>
          <cell r="G289">
            <v>22000</v>
          </cell>
          <cell r="H289">
            <v>13200</v>
          </cell>
          <cell r="I289">
            <v>0.6</v>
          </cell>
        </row>
        <row r="290">
          <cell r="A290">
            <v>4980434400729</v>
          </cell>
          <cell r="B290">
            <v>8601110</v>
          </cell>
          <cell r="C290" t="str">
            <v>カピケーラ</v>
          </cell>
          <cell r="D290" t="str">
            <v>アッサイエ</v>
          </cell>
          <cell r="E290" t="str">
            <v>750ml</v>
          </cell>
          <cell r="F290">
            <v>6</v>
          </cell>
          <cell r="G290">
            <v>7500</v>
          </cell>
          <cell r="H290">
            <v>4500</v>
          </cell>
          <cell r="I290">
            <v>0.6</v>
          </cell>
        </row>
        <row r="291">
          <cell r="A291">
            <v>4980434400743</v>
          </cell>
          <cell r="B291">
            <v>8622111</v>
          </cell>
          <cell r="C291" t="str">
            <v>カピケーラ</v>
          </cell>
          <cell r="D291" t="str">
            <v>ヴィニャンジェーナ</v>
          </cell>
          <cell r="E291" t="str">
            <v>750ml</v>
          </cell>
          <cell r="F291">
            <v>6</v>
          </cell>
          <cell r="G291">
            <v>5500</v>
          </cell>
          <cell r="H291">
            <v>3300</v>
          </cell>
          <cell r="I291">
            <v>0.6</v>
          </cell>
        </row>
        <row r="292">
          <cell r="A292">
            <v>4980434400712</v>
          </cell>
          <cell r="B292">
            <v>8621109</v>
          </cell>
          <cell r="C292" t="str">
            <v>カピケーラ</v>
          </cell>
          <cell r="D292" t="str">
            <v>ヴェンデミア・タルディーヴァ</v>
          </cell>
          <cell r="E292" t="str">
            <v>750ml</v>
          </cell>
          <cell r="F292">
            <v>6</v>
          </cell>
          <cell r="G292">
            <v>10000</v>
          </cell>
          <cell r="H292">
            <v>6000</v>
          </cell>
          <cell r="I292">
            <v>0.6</v>
          </cell>
        </row>
        <row r="293">
          <cell r="A293">
            <v>8032568670113</v>
          </cell>
          <cell r="B293">
            <v>8619114</v>
          </cell>
          <cell r="C293" t="str">
            <v>カピケーラ</v>
          </cell>
          <cell r="D293" t="str">
            <v>リントーリ</v>
          </cell>
          <cell r="E293" t="str">
            <v>750ml</v>
          </cell>
          <cell r="F293">
            <v>6</v>
          </cell>
          <cell r="G293">
            <v>4000</v>
          </cell>
          <cell r="H293">
            <v>2400</v>
          </cell>
          <cell r="I293">
            <v>0.6</v>
          </cell>
        </row>
        <row r="294">
          <cell r="A294">
            <v>8032568670106</v>
          </cell>
          <cell r="B294">
            <v>8603113</v>
          </cell>
          <cell r="C294" t="str">
            <v>カピケーラ</v>
          </cell>
          <cell r="D294" t="str">
            <v>リアンティ</v>
          </cell>
          <cell r="E294" t="str">
            <v>750ml</v>
          </cell>
          <cell r="F294">
            <v>6</v>
          </cell>
          <cell r="G294">
            <v>4500</v>
          </cell>
          <cell r="H294">
            <v>2700</v>
          </cell>
          <cell r="I294">
            <v>0.6</v>
          </cell>
        </row>
        <row r="295">
          <cell r="A295">
            <v>8003360700759</v>
          </cell>
          <cell r="B295">
            <v>5187101</v>
          </cell>
          <cell r="C295" t="str">
            <v>ヴァッリ</v>
          </cell>
          <cell r="D295" t="str">
            <v>ヴァッリ・ブリュット</v>
          </cell>
          <cell r="E295" t="str">
            <v>750ml</v>
          </cell>
          <cell r="F295">
            <v>12</v>
          </cell>
          <cell r="G295">
            <v>1600</v>
          </cell>
          <cell r="H295">
            <v>960</v>
          </cell>
          <cell r="I295">
            <v>0.6</v>
          </cell>
        </row>
        <row r="296">
          <cell r="A296">
            <v>8000428020002</v>
          </cell>
          <cell r="B296">
            <v>5250003</v>
          </cell>
          <cell r="C296" t="str">
            <v>ペルリーノ</v>
          </cell>
          <cell r="D296" t="str">
            <v>カノーヴァ・ブリュット</v>
          </cell>
          <cell r="E296" t="str">
            <v>750ml</v>
          </cell>
          <cell r="F296">
            <v>12</v>
          </cell>
          <cell r="G296">
            <v>1500</v>
          </cell>
          <cell r="H296">
            <v>900</v>
          </cell>
          <cell r="I296">
            <v>0.6</v>
          </cell>
        </row>
        <row r="297">
          <cell r="A297">
            <v>8000428020057</v>
          </cell>
          <cell r="B297">
            <v>5250004</v>
          </cell>
          <cell r="C297" t="str">
            <v>ペルリーノ</v>
          </cell>
          <cell r="D297" t="str">
            <v>カノーヴァ・ロゼ</v>
          </cell>
          <cell r="E297" t="str">
            <v>750ml</v>
          </cell>
          <cell r="F297">
            <v>12</v>
          </cell>
          <cell r="G297">
            <v>1500</v>
          </cell>
          <cell r="H297">
            <v>900</v>
          </cell>
          <cell r="I297">
            <v>0.6</v>
          </cell>
        </row>
        <row r="298">
          <cell r="A298">
            <v>8000428020002</v>
          </cell>
          <cell r="B298">
            <v>5250003</v>
          </cell>
          <cell r="C298" t="str">
            <v>ペルリーノ</v>
          </cell>
          <cell r="D298" t="str">
            <v>カノーヴァ・ブリュット</v>
          </cell>
          <cell r="E298" t="str">
            <v>750ml</v>
          </cell>
          <cell r="F298">
            <v>12</v>
          </cell>
          <cell r="G298">
            <v>1500</v>
          </cell>
          <cell r="H298">
            <v>900</v>
          </cell>
          <cell r="I298">
            <v>0.6</v>
          </cell>
        </row>
        <row r="299">
          <cell r="A299">
            <v>8000428020057</v>
          </cell>
          <cell r="B299">
            <v>5250004</v>
          </cell>
          <cell r="C299" t="str">
            <v>ペルリーノ</v>
          </cell>
          <cell r="D299" t="str">
            <v>カノーヴァ・ロゼ</v>
          </cell>
          <cell r="E299" t="str">
            <v>750ml</v>
          </cell>
          <cell r="F299">
            <v>12</v>
          </cell>
          <cell r="G299">
            <v>1500</v>
          </cell>
          <cell r="H299">
            <v>900</v>
          </cell>
          <cell r="I299">
            <v>0.6</v>
          </cell>
        </row>
        <row r="300">
          <cell r="A300">
            <v>8008863014655</v>
          </cell>
          <cell r="B300">
            <v>5955111</v>
          </cell>
          <cell r="C300" t="str">
            <v>ピッコ・デル・ソーレ</v>
          </cell>
          <cell r="D300" t="str">
            <v>アリアニコ</v>
          </cell>
          <cell r="E300" t="str">
            <v>750ml</v>
          </cell>
          <cell r="F300">
            <v>12</v>
          </cell>
          <cell r="G300">
            <v>1200</v>
          </cell>
          <cell r="H300">
            <v>720</v>
          </cell>
          <cell r="I300">
            <v>0.6</v>
          </cell>
        </row>
        <row r="301">
          <cell r="A301">
            <v>8008863014648</v>
          </cell>
          <cell r="B301">
            <v>5956112</v>
          </cell>
          <cell r="C301" t="str">
            <v>ピッコ・デル・ソーレ</v>
          </cell>
          <cell r="D301" t="str">
            <v>ファランギーナ</v>
          </cell>
          <cell r="E301" t="str">
            <v>750ml</v>
          </cell>
          <cell r="F301">
            <v>12</v>
          </cell>
          <cell r="G301">
            <v>1300</v>
          </cell>
          <cell r="H301">
            <v>780</v>
          </cell>
          <cell r="I301">
            <v>0.6</v>
          </cell>
        </row>
        <row r="302">
          <cell r="A302">
            <v>8016608004328</v>
          </cell>
          <cell r="B302">
            <v>7471211</v>
          </cell>
          <cell r="C302" t="str">
            <v>キアンティジャーネ</v>
          </cell>
          <cell r="D302" t="str">
            <v>キアンティ“ロッジャ・デル・コンテ”</v>
          </cell>
          <cell r="E302" t="str">
            <v>375ml</v>
          </cell>
          <cell r="F302">
            <v>12</v>
          </cell>
          <cell r="G302">
            <v>950</v>
          </cell>
          <cell r="H302">
            <v>570</v>
          </cell>
          <cell r="I302">
            <v>0.6</v>
          </cell>
        </row>
        <row r="303">
          <cell r="A303">
            <v>8016608004335</v>
          </cell>
          <cell r="B303">
            <v>7471111</v>
          </cell>
          <cell r="C303" t="str">
            <v>キアンティジャーネ</v>
          </cell>
          <cell r="D303" t="str">
            <v>キアンティ“ロッジャ・デル・コンテ”</v>
          </cell>
          <cell r="E303" t="str">
            <v>750ml</v>
          </cell>
          <cell r="F303">
            <v>12</v>
          </cell>
          <cell r="G303">
            <v>1350</v>
          </cell>
          <cell r="H303">
            <v>810</v>
          </cell>
          <cell r="I303">
            <v>0.6</v>
          </cell>
        </row>
        <row r="304">
          <cell r="A304">
            <v>8016608004410</v>
          </cell>
          <cell r="B304">
            <v>7472111</v>
          </cell>
          <cell r="C304" t="str">
            <v>キアンティジャーネ</v>
          </cell>
          <cell r="D304" t="str">
            <v>キアンティ・クラッシコ“ロッジャ・デル・コンテ”</v>
          </cell>
          <cell r="E304" t="str">
            <v>750ml</v>
          </cell>
          <cell r="F304">
            <v>12</v>
          </cell>
          <cell r="G304">
            <v>1750</v>
          </cell>
          <cell r="H304">
            <v>1050</v>
          </cell>
          <cell r="I304">
            <v>0.6</v>
          </cell>
        </row>
        <row r="305">
          <cell r="A305">
            <v>8016608004922</v>
          </cell>
          <cell r="B305">
            <v>7472314</v>
          </cell>
          <cell r="C305" t="str">
            <v>キアンティジャーネ</v>
          </cell>
          <cell r="D305" t="str">
            <v>キアンティ“ロッジャ・デル・ソーレ”</v>
          </cell>
          <cell r="E305" t="str">
            <v>750ml</v>
          </cell>
          <cell r="F305">
            <v>12</v>
          </cell>
          <cell r="G305">
            <v>1350</v>
          </cell>
          <cell r="H305">
            <v>810</v>
          </cell>
          <cell r="I305">
            <v>0.6</v>
          </cell>
        </row>
        <row r="306">
          <cell r="A306">
            <v>8016608005417</v>
          </cell>
          <cell r="B306">
            <v>7472413</v>
          </cell>
          <cell r="C306" t="str">
            <v>キアンティジャーネ</v>
          </cell>
          <cell r="D306" t="str">
            <v>キアンティ・クラッシコ“ロッジャ・デル・ｿｰﾚ”（業務専用）</v>
          </cell>
          <cell r="E306" t="str">
            <v>750ml</v>
          </cell>
          <cell r="F306">
            <v>12</v>
          </cell>
          <cell r="G306">
            <v>1750</v>
          </cell>
          <cell r="H306">
            <v>1050</v>
          </cell>
          <cell r="I306">
            <v>0.6</v>
          </cell>
        </row>
        <row r="307">
          <cell r="A307">
            <v>8000254000438</v>
          </cell>
          <cell r="B307">
            <v>8501100</v>
          </cell>
          <cell r="C307" t="str">
            <v>セッテソリ</v>
          </cell>
          <cell r="D307" t="str">
            <v>ポルタ・パロ・ロッソ</v>
          </cell>
          <cell r="E307" t="str">
            <v>750ml</v>
          </cell>
          <cell r="F307">
            <v>12</v>
          </cell>
          <cell r="G307">
            <v>1300</v>
          </cell>
          <cell r="H307">
            <v>780</v>
          </cell>
          <cell r="I307">
            <v>0.6</v>
          </cell>
        </row>
        <row r="308">
          <cell r="A308">
            <v>8000254000674</v>
          </cell>
          <cell r="B308">
            <v>8501400</v>
          </cell>
          <cell r="C308" t="str">
            <v>セッテソリ</v>
          </cell>
          <cell r="D308" t="str">
            <v>ポルタ・パロ・ロッソ</v>
          </cell>
          <cell r="E308" t="str">
            <v>1500ml</v>
          </cell>
          <cell r="F308">
            <v>6</v>
          </cell>
          <cell r="G308">
            <v>2400</v>
          </cell>
          <cell r="H308">
            <v>1440</v>
          </cell>
          <cell r="I308">
            <v>0.6</v>
          </cell>
        </row>
        <row r="309">
          <cell r="A309">
            <v>8000254000414</v>
          </cell>
          <cell r="B309">
            <v>8551100</v>
          </cell>
          <cell r="C309" t="str">
            <v>セッテソリ</v>
          </cell>
          <cell r="D309" t="str">
            <v>ポルタ・パロ・ビアンコ</v>
          </cell>
          <cell r="E309" t="str">
            <v>750ml</v>
          </cell>
          <cell r="F309">
            <v>12</v>
          </cell>
          <cell r="G309">
            <v>1300</v>
          </cell>
          <cell r="H309">
            <v>780</v>
          </cell>
          <cell r="I309">
            <v>0.6</v>
          </cell>
        </row>
        <row r="310">
          <cell r="A310">
            <v>8000254000650</v>
          </cell>
          <cell r="B310">
            <v>8551400</v>
          </cell>
          <cell r="C310" t="str">
            <v>セッテソリ</v>
          </cell>
          <cell r="D310" t="str">
            <v>ポルタ・パロ・ビアンコ</v>
          </cell>
          <cell r="E310" t="str">
            <v>1500ml</v>
          </cell>
          <cell r="F310">
            <v>6</v>
          </cell>
          <cell r="G310">
            <v>2300</v>
          </cell>
          <cell r="H310">
            <v>1380</v>
          </cell>
          <cell r="I310">
            <v>0.6</v>
          </cell>
        </row>
        <row r="311">
          <cell r="A311">
            <v>8000254003224</v>
          </cell>
          <cell r="B311">
            <v>8525112</v>
          </cell>
          <cell r="C311" t="str">
            <v>イゾラ</v>
          </cell>
          <cell r="D311" t="str">
            <v>カベルネ・ソーヴィニヨン</v>
          </cell>
          <cell r="E311" t="str">
            <v>750ml</v>
          </cell>
          <cell r="F311">
            <v>12</v>
          </cell>
          <cell r="G311">
            <v>1300</v>
          </cell>
          <cell r="H311">
            <v>780</v>
          </cell>
          <cell r="I311">
            <v>0.6</v>
          </cell>
        </row>
        <row r="312">
          <cell r="A312">
            <v>8000254003286</v>
          </cell>
          <cell r="B312">
            <v>8548012</v>
          </cell>
          <cell r="C312" t="str">
            <v>イゾラ</v>
          </cell>
          <cell r="D312" t="str">
            <v>カベルネ・ソーヴィニヨン</v>
          </cell>
          <cell r="E312" t="str">
            <v>2000ml</v>
          </cell>
          <cell r="F312">
            <v>4</v>
          </cell>
          <cell r="G312">
            <v>3400</v>
          </cell>
          <cell r="H312">
            <v>2040</v>
          </cell>
          <cell r="I312">
            <v>0.6</v>
          </cell>
        </row>
        <row r="313">
          <cell r="A313">
            <v>8000254003200</v>
          </cell>
          <cell r="B313">
            <v>8565112</v>
          </cell>
          <cell r="C313" t="str">
            <v>イゾラ</v>
          </cell>
          <cell r="D313" t="str">
            <v>シャルドネ</v>
          </cell>
          <cell r="E313" t="str">
            <v>750ml</v>
          </cell>
          <cell r="F313">
            <v>12</v>
          </cell>
          <cell r="G313">
            <v>1300</v>
          </cell>
          <cell r="H313">
            <v>780</v>
          </cell>
          <cell r="I313">
            <v>0.6</v>
          </cell>
        </row>
        <row r="314">
          <cell r="A314">
            <v>8000254003248</v>
          </cell>
          <cell r="B314">
            <v>8587912</v>
          </cell>
          <cell r="C314" t="str">
            <v>イゾラ</v>
          </cell>
          <cell r="D314" t="str">
            <v>シャルドネ</v>
          </cell>
          <cell r="E314" t="str">
            <v>2000ml</v>
          </cell>
          <cell r="F314">
            <v>4</v>
          </cell>
          <cell r="G314">
            <v>3400</v>
          </cell>
          <cell r="H314">
            <v>2040</v>
          </cell>
          <cell r="I314">
            <v>0.6</v>
          </cell>
        </row>
        <row r="315">
          <cell r="A315">
            <v>8000254004252</v>
          </cell>
          <cell r="B315">
            <v>8578415</v>
          </cell>
          <cell r="C315" t="str">
            <v>セッテソリ</v>
          </cell>
          <cell r="D315" t="str">
            <v>イニコン　グリッロ</v>
          </cell>
          <cell r="E315" t="str">
            <v>750ml</v>
          </cell>
          <cell r="F315">
            <v>6</v>
          </cell>
          <cell r="G315">
            <v>1200</v>
          </cell>
          <cell r="H315">
            <v>720</v>
          </cell>
          <cell r="I315">
            <v>0.6</v>
          </cell>
        </row>
        <row r="316">
          <cell r="A316">
            <v>8000254001640</v>
          </cell>
          <cell r="B316">
            <v>8579815</v>
          </cell>
          <cell r="C316" t="str">
            <v>セッテソリ</v>
          </cell>
          <cell r="D316" t="str">
            <v>イニコン　ネロダーヴォラ</v>
          </cell>
          <cell r="E316" t="str">
            <v>750ml</v>
          </cell>
          <cell r="F316">
            <v>6</v>
          </cell>
          <cell r="G316">
            <v>1200</v>
          </cell>
          <cell r="H316">
            <v>720</v>
          </cell>
          <cell r="I316">
            <v>0.6</v>
          </cell>
        </row>
        <row r="317">
          <cell r="A317">
            <v>8000254004559</v>
          </cell>
          <cell r="B317">
            <v>8580015</v>
          </cell>
          <cell r="C317" t="str">
            <v>セッテソリ</v>
          </cell>
          <cell r="D317" t="str">
            <v>イニコン　シラーズ</v>
          </cell>
          <cell r="E317" t="str">
            <v>750ml</v>
          </cell>
          <cell r="F317">
            <v>6</v>
          </cell>
          <cell r="G317">
            <v>1200</v>
          </cell>
          <cell r="H317">
            <v>720</v>
          </cell>
          <cell r="I317">
            <v>0.6</v>
          </cell>
        </row>
        <row r="318">
          <cell r="A318">
            <v>8004129037512</v>
          </cell>
          <cell r="B318">
            <v>8351212</v>
          </cell>
          <cell r="C318" t="str">
            <v>スピネッリ</v>
          </cell>
          <cell r="D318" t="str">
            <v>モンテプルチアーノ・ダブルッツォ</v>
          </cell>
          <cell r="E318" t="str">
            <v>375ml</v>
          </cell>
          <cell r="F318">
            <v>12</v>
          </cell>
          <cell r="G318">
            <v>800</v>
          </cell>
          <cell r="H318">
            <v>480</v>
          </cell>
          <cell r="I318">
            <v>0.6</v>
          </cell>
        </row>
        <row r="319">
          <cell r="A319">
            <v>8004129075019</v>
          </cell>
          <cell r="B319">
            <v>8351112</v>
          </cell>
          <cell r="C319" t="str">
            <v>スピネッリ</v>
          </cell>
          <cell r="D319" t="str">
            <v>モンテプルチアーノ・ダブルッツォ</v>
          </cell>
          <cell r="E319" t="str">
            <v>750ml</v>
          </cell>
          <cell r="F319">
            <v>12</v>
          </cell>
          <cell r="G319">
            <v>1100</v>
          </cell>
          <cell r="H319">
            <v>660</v>
          </cell>
          <cell r="I319">
            <v>0.6</v>
          </cell>
        </row>
        <row r="320">
          <cell r="A320">
            <v>8004129150013</v>
          </cell>
          <cell r="B320">
            <v>8351412</v>
          </cell>
          <cell r="C320" t="str">
            <v>スピネッリ</v>
          </cell>
          <cell r="D320" t="str">
            <v>モンテプルチアーノ・ダブルッツォ</v>
          </cell>
          <cell r="E320" t="str">
            <v>1500ml</v>
          </cell>
          <cell r="F320">
            <v>6</v>
          </cell>
          <cell r="G320" t="str">
            <v>オープン</v>
          </cell>
          <cell r="H320">
            <v>935</v>
          </cell>
          <cell r="I320">
            <v>0.6</v>
          </cell>
        </row>
        <row r="321">
          <cell r="A321">
            <v>8004129008321</v>
          </cell>
          <cell r="B321">
            <v>8354615</v>
          </cell>
          <cell r="C321" t="str">
            <v>スピネッリ</v>
          </cell>
          <cell r="D321" t="str">
            <v>モンテプルチアーノ・ダブルッツォ</v>
          </cell>
          <cell r="E321" t="str">
            <v>5000ｍｌ</v>
          </cell>
          <cell r="F321">
            <v>3</v>
          </cell>
          <cell r="G321" t="str">
            <v>オープン</v>
          </cell>
        </row>
        <row r="322">
          <cell r="A322">
            <v>8004129004170</v>
          </cell>
          <cell r="B322">
            <v>8353211</v>
          </cell>
          <cell r="C322" t="str">
            <v>スピネッリ</v>
          </cell>
          <cell r="D322" t="str">
            <v>サンジョヴェーゼ</v>
          </cell>
          <cell r="E322" t="str">
            <v>375ml</v>
          </cell>
          <cell r="F322">
            <v>12</v>
          </cell>
          <cell r="G322">
            <v>800</v>
          </cell>
          <cell r="H322">
            <v>480</v>
          </cell>
          <cell r="I322">
            <v>0.6</v>
          </cell>
        </row>
        <row r="323">
          <cell r="A323">
            <v>8004129075149</v>
          </cell>
          <cell r="B323">
            <v>8353111</v>
          </cell>
          <cell r="C323" t="str">
            <v>スピネッリ</v>
          </cell>
          <cell r="D323" t="str">
            <v>サンジョヴェーゼ</v>
          </cell>
          <cell r="E323" t="str">
            <v>750ml</v>
          </cell>
          <cell r="F323">
            <v>12</v>
          </cell>
          <cell r="G323">
            <v>1100</v>
          </cell>
          <cell r="H323">
            <v>660</v>
          </cell>
          <cell r="I323">
            <v>0.6</v>
          </cell>
        </row>
        <row r="324">
          <cell r="A324">
            <v>8004129000080</v>
          </cell>
          <cell r="B324">
            <v>8353412</v>
          </cell>
          <cell r="C324" t="str">
            <v>スピネッリ</v>
          </cell>
          <cell r="D324" t="str">
            <v>サンジョヴェーゼ</v>
          </cell>
          <cell r="E324" t="str">
            <v>1500ml</v>
          </cell>
          <cell r="F324">
            <v>6</v>
          </cell>
          <cell r="G324" t="str">
            <v>オープン</v>
          </cell>
          <cell r="H324">
            <v>935</v>
          </cell>
          <cell r="I324">
            <v>0.6</v>
          </cell>
        </row>
        <row r="325">
          <cell r="A325">
            <v>8004129037529</v>
          </cell>
          <cell r="B325">
            <v>8352212</v>
          </cell>
          <cell r="C325" t="str">
            <v>スピネッリ</v>
          </cell>
          <cell r="D325" t="str">
            <v>トレッビアーノ・ダブルッツォ</v>
          </cell>
          <cell r="E325" t="str">
            <v>375ml</v>
          </cell>
          <cell r="F325">
            <v>12</v>
          </cell>
          <cell r="G325">
            <v>800</v>
          </cell>
          <cell r="H325">
            <v>480</v>
          </cell>
          <cell r="I325">
            <v>0.6</v>
          </cell>
        </row>
        <row r="326">
          <cell r="A326">
            <v>8004129075026</v>
          </cell>
          <cell r="B326">
            <v>8352112</v>
          </cell>
          <cell r="C326" t="str">
            <v>スピネッリ</v>
          </cell>
          <cell r="D326" t="str">
            <v>トレッビアーノ・ダブルッツォ</v>
          </cell>
          <cell r="E326" t="str">
            <v>750ml</v>
          </cell>
          <cell r="F326">
            <v>12</v>
          </cell>
          <cell r="G326">
            <v>1100</v>
          </cell>
          <cell r="H326">
            <v>660</v>
          </cell>
          <cell r="I326">
            <v>0.6</v>
          </cell>
        </row>
        <row r="327">
          <cell r="A327">
            <v>8004129150020</v>
          </cell>
          <cell r="B327">
            <v>8352412</v>
          </cell>
          <cell r="C327" t="str">
            <v>スピネッリ</v>
          </cell>
          <cell r="D327" t="str">
            <v>トレッビアーノ・ダブルッツォ</v>
          </cell>
          <cell r="E327" t="str">
            <v>1500ml</v>
          </cell>
          <cell r="F327">
            <v>6</v>
          </cell>
          <cell r="G327" t="str">
            <v>オープン</v>
          </cell>
          <cell r="H327">
            <v>935</v>
          </cell>
          <cell r="I327">
            <v>0.6</v>
          </cell>
        </row>
        <row r="328">
          <cell r="A328">
            <v>8004129005924</v>
          </cell>
          <cell r="B328">
            <v>8354515</v>
          </cell>
          <cell r="C328" t="str">
            <v>スピネッリ</v>
          </cell>
          <cell r="D328" t="str">
            <v>トレッビアーノ・ダブルッツォ</v>
          </cell>
          <cell r="E328" t="str">
            <v>5000ｍｌ</v>
          </cell>
          <cell r="F328">
            <v>3</v>
          </cell>
          <cell r="G328" t="str">
            <v>オープン</v>
          </cell>
        </row>
        <row r="329">
          <cell r="A329">
            <v>8004129006075</v>
          </cell>
          <cell r="B329">
            <v>8370410</v>
          </cell>
          <cell r="C329" t="str">
            <v>スピネッリ</v>
          </cell>
          <cell r="D329" t="str">
            <v>マリア・ローザ ロザート</v>
          </cell>
          <cell r="E329" t="str">
            <v>375ml</v>
          </cell>
          <cell r="F329">
            <v>12</v>
          </cell>
          <cell r="G329">
            <v>1050</v>
          </cell>
          <cell r="H329">
            <v>630</v>
          </cell>
          <cell r="I329">
            <v>0.6</v>
          </cell>
        </row>
        <row r="330">
          <cell r="A330">
            <v>8004129002787</v>
          </cell>
          <cell r="B330">
            <v>8370111</v>
          </cell>
          <cell r="C330" t="str">
            <v>スピネッリ</v>
          </cell>
          <cell r="D330" t="str">
            <v>マリア・ローザ ロザート</v>
          </cell>
          <cell r="E330" t="str">
            <v>750ml</v>
          </cell>
          <cell r="F330">
            <v>12</v>
          </cell>
          <cell r="G330">
            <v>1650</v>
          </cell>
          <cell r="H330">
            <v>990</v>
          </cell>
          <cell r="I330">
            <v>0.6</v>
          </cell>
        </row>
        <row r="331">
          <cell r="A331">
            <v>8004129001360</v>
          </cell>
          <cell r="B331">
            <v>8354813</v>
          </cell>
          <cell r="C331" t="str">
            <v>スピネッリ</v>
          </cell>
          <cell r="D331" t="str">
            <v>フォンタマラ・カベルネ・ソーヴィニオン</v>
          </cell>
          <cell r="E331" t="str">
            <v>750ml</v>
          </cell>
          <cell r="F331">
            <v>12</v>
          </cell>
          <cell r="G331">
            <v>1100</v>
          </cell>
          <cell r="H331">
            <v>660</v>
          </cell>
          <cell r="I331">
            <v>0.6</v>
          </cell>
        </row>
        <row r="332">
          <cell r="A332">
            <v>8004129074197</v>
          </cell>
          <cell r="B332">
            <v>8376114</v>
          </cell>
          <cell r="C332" t="str">
            <v>スピネッリ</v>
          </cell>
          <cell r="D332" t="str">
            <v>フォンタマラ・シャルドネ</v>
          </cell>
          <cell r="E332" t="str">
            <v>750ml</v>
          </cell>
          <cell r="F332">
            <v>12</v>
          </cell>
          <cell r="G332">
            <v>1100</v>
          </cell>
          <cell r="H332">
            <v>660</v>
          </cell>
          <cell r="I332">
            <v>0.6</v>
          </cell>
        </row>
        <row r="333">
          <cell r="A333">
            <v>8004129001377</v>
          </cell>
          <cell r="B333">
            <v>8354913</v>
          </cell>
          <cell r="C333" t="str">
            <v>スピネッリ</v>
          </cell>
          <cell r="D333" t="str">
            <v>フォンタマラ・カベルネ・ソーヴィニオン</v>
          </cell>
          <cell r="E333" t="str">
            <v>１．５L</v>
          </cell>
          <cell r="F333">
            <v>6</v>
          </cell>
          <cell r="G333" t="str">
            <v>オープン</v>
          </cell>
        </row>
        <row r="334">
          <cell r="A334">
            <v>8004129154196</v>
          </cell>
          <cell r="B334">
            <v>8376014</v>
          </cell>
          <cell r="C334" t="str">
            <v>スピネッリ</v>
          </cell>
          <cell r="D334" t="str">
            <v>フォンタマラ・シャルドネ</v>
          </cell>
          <cell r="E334" t="str">
            <v>１．５L</v>
          </cell>
          <cell r="F334">
            <v>6</v>
          </cell>
          <cell r="G334" t="str">
            <v>オープン</v>
          </cell>
        </row>
        <row r="335">
          <cell r="A335">
            <v>8004006002282</v>
          </cell>
          <cell r="B335">
            <v>5949112</v>
          </cell>
          <cell r="C335" t="str">
            <v>ブリッコ･アル･ソーレ</v>
          </cell>
          <cell r="D335" t="str">
            <v>ピノ・グリージョ・シャルドネ</v>
          </cell>
          <cell r="E335" t="str">
            <v>750ml</v>
          </cell>
          <cell r="F335">
            <v>12</v>
          </cell>
          <cell r="G335">
            <v>1450</v>
          </cell>
          <cell r="H335">
            <v>870</v>
          </cell>
          <cell r="I335">
            <v>0.6</v>
          </cell>
        </row>
        <row r="336">
          <cell r="A336">
            <v>8004006002275</v>
          </cell>
          <cell r="B336">
            <v>5946111</v>
          </cell>
          <cell r="C336" t="str">
            <v>ブリッコ･アル･ソーレ</v>
          </cell>
          <cell r="D336" t="str">
            <v>シラー</v>
          </cell>
          <cell r="E336" t="str">
            <v>750ml</v>
          </cell>
          <cell r="F336">
            <v>12</v>
          </cell>
          <cell r="G336">
            <v>1450</v>
          </cell>
          <cell r="H336">
            <v>870</v>
          </cell>
          <cell r="I336">
            <v>0.6</v>
          </cell>
        </row>
        <row r="337">
          <cell r="A337">
            <v>8004006002268</v>
          </cell>
          <cell r="B337">
            <v>5947111</v>
          </cell>
          <cell r="C337" t="str">
            <v>ブリッコ･アル･ソーレ</v>
          </cell>
          <cell r="D337" t="str">
            <v>モンテプルチアーノ・ダブルッツォ</v>
          </cell>
          <cell r="E337" t="str">
            <v>750ml</v>
          </cell>
          <cell r="F337">
            <v>12</v>
          </cell>
          <cell r="G337">
            <v>1350</v>
          </cell>
          <cell r="H337">
            <v>810</v>
          </cell>
          <cell r="I337">
            <v>0.6</v>
          </cell>
        </row>
        <row r="338">
          <cell r="A338">
            <v>8004006002251</v>
          </cell>
          <cell r="B338">
            <v>5948111</v>
          </cell>
          <cell r="C338" t="str">
            <v>ブリッコ･アル･ソーレ</v>
          </cell>
          <cell r="D338" t="str">
            <v>プリミティーヴォ</v>
          </cell>
          <cell r="E338" t="str">
            <v>750ml</v>
          </cell>
          <cell r="F338">
            <v>12</v>
          </cell>
          <cell r="G338">
            <v>1350</v>
          </cell>
          <cell r="H338">
            <v>810</v>
          </cell>
          <cell r="I338">
            <v>0.6</v>
          </cell>
        </row>
        <row r="339">
          <cell r="A339">
            <v>8004006003043</v>
          </cell>
          <cell r="B339">
            <v>5949214</v>
          </cell>
          <cell r="C339" t="str">
            <v>ブリッコ･アル･ソーレ</v>
          </cell>
          <cell r="D339" t="str">
            <v>グリッロ</v>
          </cell>
          <cell r="E339" t="str">
            <v>750ml</v>
          </cell>
          <cell r="F339">
            <v>12</v>
          </cell>
          <cell r="G339">
            <v>1350</v>
          </cell>
          <cell r="H339">
            <v>810</v>
          </cell>
          <cell r="I339">
            <v>0.6</v>
          </cell>
        </row>
        <row r="340">
          <cell r="A340">
            <v>8008863024098</v>
          </cell>
          <cell r="B340">
            <v>5937212</v>
          </cell>
          <cell r="C340" t="str">
            <v>ドゥーカ・マッテオ・
プリモ</v>
          </cell>
          <cell r="D340" t="str">
            <v>カベルネ・ソーヴィニヨン</v>
          </cell>
          <cell r="E340" t="str">
            <v>750ml</v>
          </cell>
          <cell r="F340">
            <v>12</v>
          </cell>
          <cell r="G340">
            <v>1100</v>
          </cell>
          <cell r="H340">
            <v>660</v>
          </cell>
          <cell r="I340">
            <v>0.6</v>
          </cell>
        </row>
        <row r="341">
          <cell r="A341">
            <v>8008863024111</v>
          </cell>
          <cell r="B341">
            <v>5938212</v>
          </cell>
          <cell r="C341" t="str">
            <v>ドゥーカ・マッテオ・
プリモ</v>
          </cell>
          <cell r="D341" t="str">
            <v xml:space="preserve">ソアーヴェ </v>
          </cell>
          <cell r="E341" t="str">
            <v>750ml</v>
          </cell>
          <cell r="F341">
            <v>12</v>
          </cell>
          <cell r="G341">
            <v>1100</v>
          </cell>
          <cell r="H341">
            <v>660</v>
          </cell>
          <cell r="I341">
            <v>0.6</v>
          </cell>
        </row>
        <row r="342">
          <cell r="A342">
            <v>8008863024081</v>
          </cell>
          <cell r="B342">
            <v>5935212</v>
          </cell>
          <cell r="C342" t="str">
            <v>ドゥーカ・マッテオ・
プリモ</v>
          </cell>
          <cell r="D342" t="str">
            <v>メルロー</v>
          </cell>
          <cell r="E342" t="str">
            <v>750ml</v>
          </cell>
          <cell r="F342">
            <v>12</v>
          </cell>
          <cell r="G342">
            <v>1100</v>
          </cell>
          <cell r="H342">
            <v>660</v>
          </cell>
          <cell r="I342">
            <v>0.6</v>
          </cell>
        </row>
        <row r="343">
          <cell r="A343">
            <v>8008863055610</v>
          </cell>
          <cell r="B343">
            <v>5942216</v>
          </cell>
          <cell r="C343" t="str">
            <v>リオーネ・デイ・
ドージ</v>
          </cell>
          <cell r="D343" t="str">
            <v>シャルドネ・ヴェネト・バリック</v>
          </cell>
          <cell r="E343" t="str">
            <v>750ml</v>
          </cell>
          <cell r="F343">
            <v>6</v>
          </cell>
          <cell r="G343">
            <v>1300</v>
          </cell>
          <cell r="H343">
            <v>780</v>
          </cell>
          <cell r="I343">
            <v>0.6</v>
          </cell>
        </row>
        <row r="344">
          <cell r="A344">
            <v>8008863024104</v>
          </cell>
          <cell r="B344">
            <v>5936212</v>
          </cell>
          <cell r="C344" t="str">
            <v>ドゥーカ・マッテオ・
プリモ</v>
          </cell>
          <cell r="D344" t="str">
            <v>サンジョヴェーゼ</v>
          </cell>
          <cell r="E344" t="str">
            <v>750ml</v>
          </cell>
          <cell r="F344">
            <v>12</v>
          </cell>
          <cell r="G344">
            <v>1100</v>
          </cell>
          <cell r="H344">
            <v>660</v>
          </cell>
          <cell r="I344">
            <v>0.6</v>
          </cell>
        </row>
        <row r="345">
          <cell r="A345">
            <v>8008863017861</v>
          </cell>
          <cell r="B345">
            <v>5942109</v>
          </cell>
          <cell r="C345" t="str">
            <v>リオーネ・デイ・
ドージ</v>
          </cell>
          <cell r="D345" t="str">
            <v>サンジョヴェーゼ・ディ・ロマーニャ・リゼルヴァ</v>
          </cell>
          <cell r="E345" t="str">
            <v>750ml</v>
          </cell>
          <cell r="F345">
            <v>6</v>
          </cell>
          <cell r="G345">
            <v>1300</v>
          </cell>
          <cell r="H345">
            <v>780</v>
          </cell>
          <cell r="I345">
            <v>0.6</v>
          </cell>
        </row>
        <row r="346">
          <cell r="A346">
            <v>8008863017854</v>
          </cell>
          <cell r="B346">
            <v>5941108</v>
          </cell>
          <cell r="C346" t="str">
            <v>リオーネ・デイ・
ドージ</v>
          </cell>
          <cell r="D346" t="str">
            <v>ロッソ・モリーゼ・リゼルヴァ</v>
          </cell>
          <cell r="E346" t="str">
            <v>750ml</v>
          </cell>
          <cell r="F346">
            <v>6</v>
          </cell>
          <cell r="G346">
            <v>1300</v>
          </cell>
          <cell r="H346">
            <v>780</v>
          </cell>
          <cell r="I346">
            <v>0.6</v>
          </cell>
        </row>
        <row r="347">
          <cell r="A347">
            <v>8008863017847</v>
          </cell>
          <cell r="B347">
            <v>5940110</v>
          </cell>
          <cell r="C347" t="str">
            <v>リオーネ・デイ・
ドージ</v>
          </cell>
          <cell r="D347" t="str">
            <v>サリチェ・サレンティーノ・リゼルヴァ</v>
          </cell>
          <cell r="E347" t="str">
            <v>750ml</v>
          </cell>
          <cell r="F347">
            <v>6</v>
          </cell>
          <cell r="G347">
            <v>1300</v>
          </cell>
          <cell r="H347">
            <v>780</v>
          </cell>
          <cell r="I347">
            <v>0.6</v>
          </cell>
        </row>
        <row r="348">
          <cell r="A348">
            <v>8008863024173</v>
          </cell>
          <cell r="B348">
            <v>5961112</v>
          </cell>
          <cell r="C348" t="str">
            <v>トゥルッロ</v>
          </cell>
          <cell r="D348" t="str">
            <v>プリミティーヴォ・サレント</v>
          </cell>
          <cell r="E348" t="str">
            <v>750ml</v>
          </cell>
          <cell r="F348">
            <v>12</v>
          </cell>
          <cell r="G348">
            <v>1200</v>
          </cell>
          <cell r="H348">
            <v>720</v>
          </cell>
          <cell r="I348">
            <v>0.6</v>
          </cell>
        </row>
        <row r="349">
          <cell r="A349">
            <v>8008863024166</v>
          </cell>
          <cell r="B349">
            <v>5960112</v>
          </cell>
          <cell r="C349" t="str">
            <v>トゥルッロ</v>
          </cell>
          <cell r="D349" t="str">
            <v>ロッソ・サレント</v>
          </cell>
          <cell r="E349" t="str">
            <v>750ml</v>
          </cell>
          <cell r="F349">
            <v>12</v>
          </cell>
          <cell r="G349">
            <v>1000</v>
          </cell>
          <cell r="H349">
            <v>600</v>
          </cell>
          <cell r="I349">
            <v>0.6</v>
          </cell>
        </row>
        <row r="350">
          <cell r="A350">
            <v>8008863024159</v>
          </cell>
          <cell r="B350">
            <v>5962111</v>
          </cell>
          <cell r="C350" t="str">
            <v>トゥルッロ</v>
          </cell>
          <cell r="D350" t="str">
            <v>ビアンコ・サレント</v>
          </cell>
          <cell r="E350" t="str">
            <v>750ml</v>
          </cell>
          <cell r="F350">
            <v>12</v>
          </cell>
          <cell r="G350">
            <v>1100</v>
          </cell>
          <cell r="H350">
            <v>660</v>
          </cell>
          <cell r="I350">
            <v>0.6</v>
          </cell>
        </row>
        <row r="351">
          <cell r="A351" t="str">
            <v>8000400001210</v>
          </cell>
          <cell r="B351">
            <v>8701100</v>
          </cell>
          <cell r="C351" t="str">
            <v>アヴェルナ</v>
          </cell>
          <cell r="D351" t="str">
            <v>アヴェルナ･アマーロ･シチリアーノ</v>
          </cell>
          <cell r="E351" t="str">
            <v>700ml</v>
          </cell>
          <cell r="F351">
            <v>6</v>
          </cell>
          <cell r="G351">
            <v>3400</v>
          </cell>
          <cell r="H351">
            <v>2040</v>
          </cell>
          <cell r="I351">
            <v>0.6</v>
          </cell>
        </row>
        <row r="352">
          <cell r="A352" t="str">
            <v>8000400001012</v>
          </cell>
          <cell r="B352">
            <v>8701400</v>
          </cell>
          <cell r="C352" t="str">
            <v>アヴェルナ</v>
          </cell>
          <cell r="D352" t="str">
            <v>アヴェルナ･アマーロ･シチリアーノ</v>
          </cell>
          <cell r="E352" t="str">
            <v>1500ml</v>
          </cell>
          <cell r="F352">
            <v>6</v>
          </cell>
          <cell r="G352">
            <v>6000</v>
          </cell>
          <cell r="H352">
            <v>3600</v>
          </cell>
          <cell r="I352">
            <v>0.6</v>
          </cell>
        </row>
        <row r="353">
          <cell r="A353" t="str">
            <v>8000400201795</v>
          </cell>
          <cell r="B353">
            <v>8702101</v>
          </cell>
          <cell r="C353" t="str">
            <v>アヴェルナ</v>
          </cell>
          <cell r="D353" t="str">
            <v>アヴェルナ・リモーニ・ディ・シチリア</v>
          </cell>
          <cell r="E353" t="str">
            <v>500ml</v>
          </cell>
          <cell r="F353">
            <v>6</v>
          </cell>
          <cell r="G353">
            <v>2500</v>
          </cell>
          <cell r="H353">
            <v>1500</v>
          </cell>
          <cell r="I353">
            <v>0.6</v>
          </cell>
        </row>
        <row r="354">
          <cell r="A354" t="str">
            <v>-</v>
          </cell>
          <cell r="B354">
            <v>6602101</v>
          </cell>
          <cell r="C354" t="str">
            <v>ボナヴェントゥーラ・
マスキオ</v>
          </cell>
          <cell r="D354" t="str">
            <v>プリメ・ウーヴェ・ネーレ</v>
          </cell>
          <cell r="E354" t="str">
            <v>700ml</v>
          </cell>
          <cell r="F354">
            <v>6</v>
          </cell>
          <cell r="G354">
            <v>11000</v>
          </cell>
          <cell r="H354">
            <v>6600</v>
          </cell>
          <cell r="I354">
            <v>0.6</v>
          </cell>
        </row>
        <row r="355">
          <cell r="A355">
            <v>8002394000736</v>
          </cell>
          <cell r="B355">
            <v>6601105</v>
          </cell>
          <cell r="C355" t="str">
            <v>ボナヴェントゥーラ・
マスキオ</v>
          </cell>
          <cell r="D355" t="str">
            <v>プリメ・ウーヴェ</v>
          </cell>
          <cell r="E355" t="str">
            <v>700ml</v>
          </cell>
          <cell r="F355">
            <v>6</v>
          </cell>
          <cell r="G355">
            <v>10000</v>
          </cell>
          <cell r="H355">
            <v>6000</v>
          </cell>
          <cell r="I355">
            <v>0.6</v>
          </cell>
        </row>
        <row r="356">
          <cell r="A356" t="str">
            <v>8002394001252</v>
          </cell>
          <cell r="B356">
            <v>6603901</v>
          </cell>
          <cell r="C356" t="str">
            <v>ボナヴェントゥーラ・
マスキオ</v>
          </cell>
          <cell r="D356" t="str">
            <v>プリメ・アランチェ</v>
          </cell>
          <cell r="E356" t="str">
            <v>350ml</v>
          </cell>
          <cell r="F356">
            <v>6</v>
          </cell>
          <cell r="G356">
            <v>6500</v>
          </cell>
          <cell r="H356">
            <v>3900</v>
          </cell>
          <cell r="I356">
            <v>0.6</v>
          </cell>
        </row>
        <row r="357">
          <cell r="A357">
            <v>8002394001801</v>
          </cell>
          <cell r="B357">
            <v>6605101</v>
          </cell>
          <cell r="C357" t="str">
            <v>ボナヴェントゥーラ・
マスキオ</v>
          </cell>
          <cell r="D357" t="str">
            <v>ラ・グラッパ“903 バリック”</v>
          </cell>
          <cell r="E357" t="str">
            <v>700ml</v>
          </cell>
          <cell r="F357">
            <v>6</v>
          </cell>
          <cell r="G357">
            <v>5800</v>
          </cell>
          <cell r="H357">
            <v>3480</v>
          </cell>
          <cell r="I357">
            <v>0.6</v>
          </cell>
        </row>
        <row r="358">
          <cell r="A358">
            <v>8002394001795</v>
          </cell>
          <cell r="B358">
            <v>6604101</v>
          </cell>
          <cell r="C358" t="str">
            <v>ボナヴェントゥーラ・
マスキオ</v>
          </cell>
          <cell r="D358" t="str">
            <v>ラ・グラッパ“903 ティピカ”</v>
          </cell>
          <cell r="E358" t="str">
            <v>700ml</v>
          </cell>
          <cell r="F358">
            <v>6</v>
          </cell>
          <cell r="G358">
            <v>5300</v>
          </cell>
          <cell r="H358">
            <v>3180</v>
          </cell>
          <cell r="I358">
            <v>0.6</v>
          </cell>
        </row>
        <row r="359">
          <cell r="A359" t="str">
            <v>-</v>
          </cell>
          <cell r="B359">
            <v>5575100</v>
          </cell>
          <cell r="C359" t="str">
            <v>ボッキーノ</v>
          </cell>
          <cell r="D359" t="str">
            <v>グラッパ・リゼルヴァ・カルロ・ボッキーノ</v>
          </cell>
          <cell r="E359" t="str">
            <v>700ml</v>
          </cell>
          <cell r="F359">
            <v>1</v>
          </cell>
          <cell r="G359">
            <v>30000</v>
          </cell>
          <cell r="H359">
            <v>18000</v>
          </cell>
          <cell r="I359">
            <v>0.6</v>
          </cell>
        </row>
        <row r="360">
          <cell r="A360">
            <v>8002600000123</v>
          </cell>
          <cell r="B360">
            <v>5575200</v>
          </cell>
          <cell r="C360" t="str">
            <v>ボッキーノ</v>
          </cell>
          <cell r="D360" t="str">
            <v>カンティーナ・プリヴァータ・ネッビオーロ</v>
          </cell>
          <cell r="E360" t="str">
            <v>700ml</v>
          </cell>
          <cell r="F360">
            <v>6</v>
          </cell>
          <cell r="G360">
            <v>8000</v>
          </cell>
          <cell r="H360">
            <v>4800</v>
          </cell>
          <cell r="I360">
            <v>0.6</v>
          </cell>
        </row>
        <row r="361">
          <cell r="A361">
            <v>8002600000147</v>
          </cell>
          <cell r="B361">
            <v>5575300</v>
          </cell>
          <cell r="C361" t="str">
            <v>ボッキーノ</v>
          </cell>
          <cell r="D361" t="str">
            <v>カンティーナ・プリヴァータ・モスカート</v>
          </cell>
          <cell r="E361" t="str">
            <v>700ml</v>
          </cell>
          <cell r="F361">
            <v>6</v>
          </cell>
          <cell r="G361">
            <v>7500</v>
          </cell>
          <cell r="H361">
            <v>4500</v>
          </cell>
          <cell r="I361">
            <v>0.6</v>
          </cell>
        </row>
        <row r="362">
          <cell r="A362">
            <v>8007345004207</v>
          </cell>
          <cell r="B362">
            <v>5081901</v>
          </cell>
          <cell r="C362" t="str">
            <v>セニャーナ</v>
          </cell>
          <cell r="D362" t="str">
            <v>グラッパ･ディ･ピノ･ネロ</v>
          </cell>
          <cell r="E362" t="str">
            <v>700ml</v>
          </cell>
          <cell r="F362">
            <v>6</v>
          </cell>
          <cell r="G362">
            <v>7100</v>
          </cell>
          <cell r="H362">
            <v>4260</v>
          </cell>
          <cell r="I362">
            <v>0.6</v>
          </cell>
        </row>
        <row r="363">
          <cell r="A363" t="str">
            <v>8007345004108</v>
          </cell>
          <cell r="B363">
            <v>5080901</v>
          </cell>
          <cell r="C363" t="str">
            <v>セニャーナ</v>
          </cell>
          <cell r="D363" t="str">
            <v>グラッパ･ディ･シャルドネ</v>
          </cell>
          <cell r="E363" t="str">
            <v>700ml</v>
          </cell>
          <cell r="F363">
            <v>6</v>
          </cell>
          <cell r="G363">
            <v>7100</v>
          </cell>
          <cell r="H363">
            <v>4260</v>
          </cell>
          <cell r="I363">
            <v>0.6</v>
          </cell>
        </row>
        <row r="364">
          <cell r="A364">
            <v>8002062000235</v>
          </cell>
          <cell r="B364">
            <v>6173901</v>
          </cell>
          <cell r="C364" t="str">
            <v>マァジ</v>
          </cell>
          <cell r="D364" t="str">
            <v>“セレーゴ･アリギエーリ”グラッパ･ディ･アマローネ</v>
          </cell>
          <cell r="E364" t="str">
            <v>500ml</v>
          </cell>
          <cell r="F364">
            <v>6</v>
          </cell>
          <cell r="G364">
            <v>5700</v>
          </cell>
          <cell r="H364">
            <v>3420</v>
          </cell>
          <cell r="I364">
            <v>0.6</v>
          </cell>
        </row>
        <row r="365">
          <cell r="A365" t="str">
            <v>-</v>
          </cell>
          <cell r="B365">
            <v>6171900</v>
          </cell>
          <cell r="C365" t="str">
            <v>マァジ</v>
          </cell>
          <cell r="D365" t="str">
            <v>グラッパ･メッツァネッラ・ディ・レチョート・アマローネ</v>
          </cell>
          <cell r="E365" t="str">
            <v>500ml</v>
          </cell>
          <cell r="F365">
            <v>6</v>
          </cell>
          <cell r="G365">
            <v>7900</v>
          </cell>
          <cell r="H365">
            <v>4740</v>
          </cell>
          <cell r="I365">
            <v>0.6</v>
          </cell>
        </row>
        <row r="366">
          <cell r="A366">
            <v>8008483000908</v>
          </cell>
          <cell r="B366">
            <v>6841299</v>
          </cell>
          <cell r="C366" t="str">
            <v>バディア･ア･
コルティブオーノ</v>
          </cell>
          <cell r="D366" t="str">
            <v>グラッパ・ディ・サンジョヴェート</v>
          </cell>
          <cell r="E366" t="str">
            <v>500ml</v>
          </cell>
          <cell r="F366">
            <v>6</v>
          </cell>
          <cell r="G366">
            <v>5900</v>
          </cell>
          <cell r="H366">
            <v>3540</v>
          </cell>
          <cell r="I366">
            <v>0.6</v>
          </cell>
        </row>
        <row r="367">
          <cell r="A367" t="str">
            <v>-</v>
          </cell>
          <cell r="B367">
            <v>7541100</v>
          </cell>
          <cell r="C367" t="str">
            <v>サラディーニ･
ピラストリ</v>
          </cell>
          <cell r="D367" t="str">
            <v>グラッパ・デル・コンテ</v>
          </cell>
          <cell r="E367" t="str">
            <v>700ml</v>
          </cell>
          <cell r="F367">
            <v>6</v>
          </cell>
          <cell r="G367">
            <v>7600</v>
          </cell>
          <cell r="H367">
            <v>4560</v>
          </cell>
          <cell r="I367">
            <v>0.6</v>
          </cell>
        </row>
        <row r="368">
          <cell r="A368" t="str">
            <v>8002366009484</v>
          </cell>
          <cell r="B368">
            <v>6952400</v>
          </cell>
          <cell r="C368" t="str">
            <v>マルケージ・デ・フレスコバルディ</v>
          </cell>
          <cell r="D368" t="str">
            <v>カステル・ジョコンド・グラッパ</v>
          </cell>
          <cell r="E368" t="str">
            <v>700ｍｌ</v>
          </cell>
          <cell r="F368">
            <v>6</v>
          </cell>
          <cell r="G368">
            <v>9000</v>
          </cell>
          <cell r="H368">
            <v>5400</v>
          </cell>
          <cell r="I368">
            <v>0.6</v>
          </cell>
        </row>
        <row r="369">
          <cell r="A369" t="str">
            <v>-</v>
          </cell>
          <cell r="B369">
            <v>6351100</v>
          </cell>
          <cell r="C369" t="str">
            <v>コッラヴィーニ</v>
          </cell>
          <cell r="D369" t="str">
            <v>グラッパ・ディ・ピノ・グリージョ</v>
          </cell>
          <cell r="E369" t="str">
            <v>700ml</v>
          </cell>
          <cell r="F369">
            <v>6</v>
          </cell>
          <cell r="G369">
            <v>8700</v>
          </cell>
          <cell r="H369">
            <v>5220</v>
          </cell>
          <cell r="I369">
            <v>0.6</v>
          </cell>
        </row>
        <row r="370">
          <cell r="A370">
            <v>8019005100105</v>
          </cell>
          <cell r="B370">
            <v>9084100</v>
          </cell>
          <cell r="C370" t="str">
            <v>ヴィッラ・ブッチ</v>
          </cell>
          <cell r="D370" t="str">
            <v>グラッパ“ヴィッラ・ブッチ ” ディ・ヴィナッチェ・ディ・ヴェルディッキオ・デイ・カステッリ・ディ・イエージ</v>
          </cell>
          <cell r="E370" t="str">
            <v>700ml</v>
          </cell>
          <cell r="F370">
            <v>6</v>
          </cell>
          <cell r="G370">
            <v>8900</v>
          </cell>
          <cell r="H370">
            <v>5340</v>
          </cell>
          <cell r="I370">
            <v>0.6</v>
          </cell>
        </row>
        <row r="371">
          <cell r="A371">
            <v>4980434400453</v>
          </cell>
          <cell r="B371">
            <v>7509116</v>
          </cell>
          <cell r="C371" t="str">
            <v>サラディーニ・ピラストリ社</v>
          </cell>
          <cell r="D371" t="str">
            <v>ノヴェッロ・マルケ 2016</v>
          </cell>
          <cell r="E371" t="str">
            <v>750ml</v>
          </cell>
          <cell r="F371">
            <v>12</v>
          </cell>
          <cell r="G371" t="str">
            <v>オープン</v>
          </cell>
          <cell r="H371">
            <v>1500</v>
          </cell>
        </row>
        <row r="372">
          <cell r="A372">
            <v>8008863009637</v>
          </cell>
          <cell r="B372">
            <v>5920116</v>
          </cell>
          <cell r="C372" t="str">
            <v>ドゥカーレ社</v>
          </cell>
          <cell r="D372" t="str">
            <v>ノヴェッロ・ヴェネト 2016</v>
          </cell>
          <cell r="E372" t="str">
            <v>750ml</v>
          </cell>
          <cell r="F372">
            <v>12</v>
          </cell>
          <cell r="G372" t="str">
            <v>オープン</v>
          </cell>
          <cell r="H372">
            <v>1320</v>
          </cell>
        </row>
        <row r="373">
          <cell r="A373">
            <v>45048913</v>
          </cell>
          <cell r="B373">
            <v>1812250</v>
          </cell>
          <cell r="C373" t="str">
            <v>スルジーヴァ</v>
          </cell>
          <cell r="D373" t="str">
            <v>スルジーヴァ・ミネラルウォーター（ナチュラル）</v>
          </cell>
          <cell r="E373" t="str">
            <v>250ml</v>
          </cell>
          <cell r="F373">
            <v>24</v>
          </cell>
          <cell r="G373">
            <v>200</v>
          </cell>
          <cell r="H373">
            <v>120</v>
          </cell>
          <cell r="I373">
            <v>0.6</v>
          </cell>
        </row>
        <row r="374">
          <cell r="A374">
            <v>45048951</v>
          </cell>
          <cell r="B374">
            <v>1812500</v>
          </cell>
          <cell r="C374" t="str">
            <v>スルジーヴァ</v>
          </cell>
          <cell r="D374" t="str">
            <v>スルジーヴァ・ミネラルウォーター（ナチュラル）</v>
          </cell>
          <cell r="E374" t="str">
            <v>500ml</v>
          </cell>
          <cell r="F374">
            <v>20</v>
          </cell>
          <cell r="G374">
            <v>310</v>
          </cell>
          <cell r="H374">
            <v>186</v>
          </cell>
          <cell r="I374">
            <v>0.6</v>
          </cell>
        </row>
        <row r="375">
          <cell r="A375">
            <v>45048920</v>
          </cell>
          <cell r="B375">
            <v>1812750</v>
          </cell>
          <cell r="C375" t="str">
            <v>スルジーヴァ</v>
          </cell>
          <cell r="D375" t="str">
            <v>スルジーヴァ・ミネラルウォーター（ナチュラル）</v>
          </cell>
          <cell r="E375" t="str">
            <v>750ml</v>
          </cell>
          <cell r="F375">
            <v>12</v>
          </cell>
          <cell r="G375">
            <v>350</v>
          </cell>
          <cell r="H375">
            <v>210</v>
          </cell>
          <cell r="I375">
            <v>0.6</v>
          </cell>
        </row>
        <row r="376">
          <cell r="A376">
            <v>45048937</v>
          </cell>
          <cell r="B376">
            <v>1811250</v>
          </cell>
          <cell r="C376" t="str">
            <v>スルジーヴァ</v>
          </cell>
          <cell r="D376" t="str">
            <v>スルジーヴァ・ミネラルウォーター（スパークリング）</v>
          </cell>
          <cell r="E376" t="str">
            <v>250ml</v>
          </cell>
          <cell r="F376">
            <v>24</v>
          </cell>
          <cell r="G376">
            <v>200</v>
          </cell>
          <cell r="H376">
            <v>120</v>
          </cell>
          <cell r="I376">
            <v>0.6</v>
          </cell>
        </row>
        <row r="377">
          <cell r="A377">
            <v>45048968</v>
          </cell>
          <cell r="B377">
            <v>1811500</v>
          </cell>
          <cell r="C377" t="str">
            <v>スルジーヴァ</v>
          </cell>
          <cell r="D377" t="str">
            <v>スルジーヴァ・ミネラルウォーター（スパークリング）</v>
          </cell>
          <cell r="E377" t="str">
            <v>500ml</v>
          </cell>
          <cell r="F377">
            <v>20</v>
          </cell>
          <cell r="G377">
            <v>310</v>
          </cell>
          <cell r="H377">
            <v>186</v>
          </cell>
          <cell r="I377">
            <v>0.6</v>
          </cell>
        </row>
        <row r="378">
          <cell r="A378">
            <v>45048944</v>
          </cell>
          <cell r="B378">
            <v>1811750</v>
          </cell>
          <cell r="C378" t="str">
            <v>スルジーヴァ</v>
          </cell>
          <cell r="D378" t="str">
            <v>スルジーヴァ・ミネラルウォーター（スパークリング）</v>
          </cell>
          <cell r="E378" t="str">
            <v>750ml</v>
          </cell>
          <cell r="F378">
            <v>12</v>
          </cell>
          <cell r="G378">
            <v>350</v>
          </cell>
          <cell r="H378">
            <v>210</v>
          </cell>
          <cell r="I378">
            <v>0.6</v>
          </cell>
        </row>
        <row r="379">
          <cell r="A379">
            <v>8000731000777</v>
          </cell>
          <cell r="B379">
            <v>1817001</v>
          </cell>
          <cell r="C379" t="str">
            <v>ベッラロッサ</v>
          </cell>
          <cell r="D379" t="str">
            <v>シチリア産ブラッドオレンジジュース</v>
          </cell>
          <cell r="E379" t="str">
            <v>490g</v>
          </cell>
          <cell r="F379">
            <v>12</v>
          </cell>
          <cell r="G379">
            <v>730</v>
          </cell>
          <cell r="H379">
            <v>438</v>
          </cell>
          <cell r="I379">
            <v>0.6</v>
          </cell>
        </row>
        <row r="380">
          <cell r="A380">
            <v>8000731000760</v>
          </cell>
          <cell r="B380">
            <v>1817000</v>
          </cell>
          <cell r="C380" t="str">
            <v>ベッラロッサ</v>
          </cell>
          <cell r="D380" t="str">
            <v>シチリア産ブラッドオレンジジュース</v>
          </cell>
          <cell r="E380" t="str">
            <v>1000g</v>
          </cell>
          <cell r="F380">
            <v>12</v>
          </cell>
          <cell r="G380">
            <v>1100</v>
          </cell>
          <cell r="H380">
            <v>660</v>
          </cell>
          <cell r="I380">
            <v>0.6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-teruya@jetlc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5"/>
  <sheetViews>
    <sheetView tabSelected="1" topLeftCell="A4" workbookViewId="0">
      <selection activeCell="D6" sqref="D6"/>
    </sheetView>
  </sheetViews>
  <sheetFormatPr defaultRowHeight="12" x14ac:dyDescent="0.15"/>
  <cols>
    <col min="1" max="1" width="22.125" style="1" customWidth="1"/>
    <col min="2" max="2" width="13.125" style="2" customWidth="1"/>
    <col min="3" max="3" width="21.625" style="2" customWidth="1"/>
    <col min="4" max="4" width="32.625" style="3" customWidth="1"/>
    <col min="5" max="5" width="9.375" style="4" customWidth="1"/>
    <col min="6" max="6" width="7.375" style="5" customWidth="1"/>
    <col min="7" max="7" width="13" style="6" customWidth="1"/>
    <col min="8" max="8" width="13" style="7" customWidth="1"/>
    <col min="9" max="9" width="9.25" style="8" customWidth="1"/>
    <col min="10" max="10" width="31.125" style="8" customWidth="1"/>
    <col min="11" max="11" width="6.375" style="87" customWidth="1"/>
    <col min="12" max="12" width="5.75" style="8" customWidth="1"/>
    <col min="13" max="256" width="9" style="8"/>
    <col min="257" max="257" width="22.125" style="8" customWidth="1"/>
    <col min="258" max="258" width="13.125" style="8" customWidth="1"/>
    <col min="259" max="259" width="23" style="8" customWidth="1"/>
    <col min="260" max="260" width="32.625" style="8" customWidth="1"/>
    <col min="261" max="261" width="9.375" style="8" customWidth="1"/>
    <col min="262" max="262" width="7.375" style="8" customWidth="1"/>
    <col min="263" max="264" width="13" style="8" customWidth="1"/>
    <col min="265" max="265" width="9.25" style="8" customWidth="1"/>
    <col min="266" max="266" width="31.125" style="8" customWidth="1"/>
    <col min="267" max="267" width="6.375" style="8" customWidth="1"/>
    <col min="268" max="268" width="5.75" style="8" customWidth="1"/>
    <col min="269" max="512" width="9" style="8"/>
    <col min="513" max="513" width="22.125" style="8" customWidth="1"/>
    <col min="514" max="514" width="13.125" style="8" customWidth="1"/>
    <col min="515" max="515" width="23" style="8" customWidth="1"/>
    <col min="516" max="516" width="32.625" style="8" customWidth="1"/>
    <col min="517" max="517" width="9.375" style="8" customWidth="1"/>
    <col min="518" max="518" width="7.375" style="8" customWidth="1"/>
    <col min="519" max="520" width="13" style="8" customWidth="1"/>
    <col min="521" max="521" width="9.25" style="8" customWidth="1"/>
    <col min="522" max="522" width="31.125" style="8" customWidth="1"/>
    <col min="523" max="523" width="6.375" style="8" customWidth="1"/>
    <col min="524" max="524" width="5.75" style="8" customWidth="1"/>
    <col min="525" max="768" width="9" style="8"/>
    <col min="769" max="769" width="22.125" style="8" customWidth="1"/>
    <col min="770" max="770" width="13.125" style="8" customWidth="1"/>
    <col min="771" max="771" width="23" style="8" customWidth="1"/>
    <col min="772" max="772" width="32.625" style="8" customWidth="1"/>
    <col min="773" max="773" width="9.375" style="8" customWidth="1"/>
    <col min="774" max="774" width="7.375" style="8" customWidth="1"/>
    <col min="775" max="776" width="13" style="8" customWidth="1"/>
    <col min="777" max="777" width="9.25" style="8" customWidth="1"/>
    <col min="778" max="778" width="31.125" style="8" customWidth="1"/>
    <col min="779" max="779" width="6.375" style="8" customWidth="1"/>
    <col min="780" max="780" width="5.75" style="8" customWidth="1"/>
    <col min="781" max="1024" width="9" style="8"/>
    <col min="1025" max="1025" width="22.125" style="8" customWidth="1"/>
    <col min="1026" max="1026" width="13.125" style="8" customWidth="1"/>
    <col min="1027" max="1027" width="23" style="8" customWidth="1"/>
    <col min="1028" max="1028" width="32.625" style="8" customWidth="1"/>
    <col min="1029" max="1029" width="9.375" style="8" customWidth="1"/>
    <col min="1030" max="1030" width="7.375" style="8" customWidth="1"/>
    <col min="1031" max="1032" width="13" style="8" customWidth="1"/>
    <col min="1033" max="1033" width="9.25" style="8" customWidth="1"/>
    <col min="1034" max="1034" width="31.125" style="8" customWidth="1"/>
    <col min="1035" max="1035" width="6.375" style="8" customWidth="1"/>
    <col min="1036" max="1036" width="5.75" style="8" customWidth="1"/>
    <col min="1037" max="1280" width="9" style="8"/>
    <col min="1281" max="1281" width="22.125" style="8" customWidth="1"/>
    <col min="1282" max="1282" width="13.125" style="8" customWidth="1"/>
    <col min="1283" max="1283" width="23" style="8" customWidth="1"/>
    <col min="1284" max="1284" width="32.625" style="8" customWidth="1"/>
    <col min="1285" max="1285" width="9.375" style="8" customWidth="1"/>
    <col min="1286" max="1286" width="7.375" style="8" customWidth="1"/>
    <col min="1287" max="1288" width="13" style="8" customWidth="1"/>
    <col min="1289" max="1289" width="9.25" style="8" customWidth="1"/>
    <col min="1290" max="1290" width="31.125" style="8" customWidth="1"/>
    <col min="1291" max="1291" width="6.375" style="8" customWidth="1"/>
    <col min="1292" max="1292" width="5.75" style="8" customWidth="1"/>
    <col min="1293" max="1536" width="9" style="8"/>
    <col min="1537" max="1537" width="22.125" style="8" customWidth="1"/>
    <col min="1538" max="1538" width="13.125" style="8" customWidth="1"/>
    <col min="1539" max="1539" width="23" style="8" customWidth="1"/>
    <col min="1540" max="1540" width="32.625" style="8" customWidth="1"/>
    <col min="1541" max="1541" width="9.375" style="8" customWidth="1"/>
    <col min="1542" max="1542" width="7.375" style="8" customWidth="1"/>
    <col min="1543" max="1544" width="13" style="8" customWidth="1"/>
    <col min="1545" max="1545" width="9.25" style="8" customWidth="1"/>
    <col min="1546" max="1546" width="31.125" style="8" customWidth="1"/>
    <col min="1547" max="1547" width="6.375" style="8" customWidth="1"/>
    <col min="1548" max="1548" width="5.75" style="8" customWidth="1"/>
    <col min="1549" max="1792" width="9" style="8"/>
    <col min="1793" max="1793" width="22.125" style="8" customWidth="1"/>
    <col min="1794" max="1794" width="13.125" style="8" customWidth="1"/>
    <col min="1795" max="1795" width="23" style="8" customWidth="1"/>
    <col min="1796" max="1796" width="32.625" style="8" customWidth="1"/>
    <col min="1797" max="1797" width="9.375" style="8" customWidth="1"/>
    <col min="1798" max="1798" width="7.375" style="8" customWidth="1"/>
    <col min="1799" max="1800" width="13" style="8" customWidth="1"/>
    <col min="1801" max="1801" width="9.25" style="8" customWidth="1"/>
    <col min="1802" max="1802" width="31.125" style="8" customWidth="1"/>
    <col min="1803" max="1803" width="6.375" style="8" customWidth="1"/>
    <col min="1804" max="1804" width="5.75" style="8" customWidth="1"/>
    <col min="1805" max="2048" width="9" style="8"/>
    <col min="2049" max="2049" width="22.125" style="8" customWidth="1"/>
    <col min="2050" max="2050" width="13.125" style="8" customWidth="1"/>
    <col min="2051" max="2051" width="23" style="8" customWidth="1"/>
    <col min="2052" max="2052" width="32.625" style="8" customWidth="1"/>
    <col min="2053" max="2053" width="9.375" style="8" customWidth="1"/>
    <col min="2054" max="2054" width="7.375" style="8" customWidth="1"/>
    <col min="2055" max="2056" width="13" style="8" customWidth="1"/>
    <col min="2057" max="2057" width="9.25" style="8" customWidth="1"/>
    <col min="2058" max="2058" width="31.125" style="8" customWidth="1"/>
    <col min="2059" max="2059" width="6.375" style="8" customWidth="1"/>
    <col min="2060" max="2060" width="5.75" style="8" customWidth="1"/>
    <col min="2061" max="2304" width="9" style="8"/>
    <col min="2305" max="2305" width="22.125" style="8" customWidth="1"/>
    <col min="2306" max="2306" width="13.125" style="8" customWidth="1"/>
    <col min="2307" max="2307" width="23" style="8" customWidth="1"/>
    <col min="2308" max="2308" width="32.625" style="8" customWidth="1"/>
    <col min="2309" max="2309" width="9.375" style="8" customWidth="1"/>
    <col min="2310" max="2310" width="7.375" style="8" customWidth="1"/>
    <col min="2311" max="2312" width="13" style="8" customWidth="1"/>
    <col min="2313" max="2313" width="9.25" style="8" customWidth="1"/>
    <col min="2314" max="2314" width="31.125" style="8" customWidth="1"/>
    <col min="2315" max="2315" width="6.375" style="8" customWidth="1"/>
    <col min="2316" max="2316" width="5.75" style="8" customWidth="1"/>
    <col min="2317" max="2560" width="9" style="8"/>
    <col min="2561" max="2561" width="22.125" style="8" customWidth="1"/>
    <col min="2562" max="2562" width="13.125" style="8" customWidth="1"/>
    <col min="2563" max="2563" width="23" style="8" customWidth="1"/>
    <col min="2564" max="2564" width="32.625" style="8" customWidth="1"/>
    <col min="2565" max="2565" width="9.375" style="8" customWidth="1"/>
    <col min="2566" max="2566" width="7.375" style="8" customWidth="1"/>
    <col min="2567" max="2568" width="13" style="8" customWidth="1"/>
    <col min="2569" max="2569" width="9.25" style="8" customWidth="1"/>
    <col min="2570" max="2570" width="31.125" style="8" customWidth="1"/>
    <col min="2571" max="2571" width="6.375" style="8" customWidth="1"/>
    <col min="2572" max="2572" width="5.75" style="8" customWidth="1"/>
    <col min="2573" max="2816" width="9" style="8"/>
    <col min="2817" max="2817" width="22.125" style="8" customWidth="1"/>
    <col min="2818" max="2818" width="13.125" style="8" customWidth="1"/>
    <col min="2819" max="2819" width="23" style="8" customWidth="1"/>
    <col min="2820" max="2820" width="32.625" style="8" customWidth="1"/>
    <col min="2821" max="2821" width="9.375" style="8" customWidth="1"/>
    <col min="2822" max="2822" width="7.375" style="8" customWidth="1"/>
    <col min="2823" max="2824" width="13" style="8" customWidth="1"/>
    <col min="2825" max="2825" width="9.25" style="8" customWidth="1"/>
    <col min="2826" max="2826" width="31.125" style="8" customWidth="1"/>
    <col min="2827" max="2827" width="6.375" style="8" customWidth="1"/>
    <col min="2828" max="2828" width="5.75" style="8" customWidth="1"/>
    <col min="2829" max="3072" width="9" style="8"/>
    <col min="3073" max="3073" width="22.125" style="8" customWidth="1"/>
    <col min="3074" max="3074" width="13.125" style="8" customWidth="1"/>
    <col min="3075" max="3075" width="23" style="8" customWidth="1"/>
    <col min="3076" max="3076" width="32.625" style="8" customWidth="1"/>
    <col min="3077" max="3077" width="9.375" style="8" customWidth="1"/>
    <col min="3078" max="3078" width="7.375" style="8" customWidth="1"/>
    <col min="3079" max="3080" width="13" style="8" customWidth="1"/>
    <col min="3081" max="3081" width="9.25" style="8" customWidth="1"/>
    <col min="3082" max="3082" width="31.125" style="8" customWidth="1"/>
    <col min="3083" max="3083" width="6.375" style="8" customWidth="1"/>
    <col min="3084" max="3084" width="5.75" style="8" customWidth="1"/>
    <col min="3085" max="3328" width="9" style="8"/>
    <col min="3329" max="3329" width="22.125" style="8" customWidth="1"/>
    <col min="3330" max="3330" width="13.125" style="8" customWidth="1"/>
    <col min="3331" max="3331" width="23" style="8" customWidth="1"/>
    <col min="3332" max="3332" width="32.625" style="8" customWidth="1"/>
    <col min="3333" max="3333" width="9.375" style="8" customWidth="1"/>
    <col min="3334" max="3334" width="7.375" style="8" customWidth="1"/>
    <col min="3335" max="3336" width="13" style="8" customWidth="1"/>
    <col min="3337" max="3337" width="9.25" style="8" customWidth="1"/>
    <col min="3338" max="3338" width="31.125" style="8" customWidth="1"/>
    <col min="3339" max="3339" width="6.375" style="8" customWidth="1"/>
    <col min="3340" max="3340" width="5.75" style="8" customWidth="1"/>
    <col min="3341" max="3584" width="9" style="8"/>
    <col min="3585" max="3585" width="22.125" style="8" customWidth="1"/>
    <col min="3586" max="3586" width="13.125" style="8" customWidth="1"/>
    <col min="3587" max="3587" width="23" style="8" customWidth="1"/>
    <col min="3588" max="3588" width="32.625" style="8" customWidth="1"/>
    <col min="3589" max="3589" width="9.375" style="8" customWidth="1"/>
    <col min="3590" max="3590" width="7.375" style="8" customWidth="1"/>
    <col min="3591" max="3592" width="13" style="8" customWidth="1"/>
    <col min="3593" max="3593" width="9.25" style="8" customWidth="1"/>
    <col min="3594" max="3594" width="31.125" style="8" customWidth="1"/>
    <col min="3595" max="3595" width="6.375" style="8" customWidth="1"/>
    <col min="3596" max="3596" width="5.75" style="8" customWidth="1"/>
    <col min="3597" max="3840" width="9" style="8"/>
    <col min="3841" max="3841" width="22.125" style="8" customWidth="1"/>
    <col min="3842" max="3842" width="13.125" style="8" customWidth="1"/>
    <col min="3843" max="3843" width="23" style="8" customWidth="1"/>
    <col min="3844" max="3844" width="32.625" style="8" customWidth="1"/>
    <col min="3845" max="3845" width="9.375" style="8" customWidth="1"/>
    <col min="3846" max="3846" width="7.375" style="8" customWidth="1"/>
    <col min="3847" max="3848" width="13" style="8" customWidth="1"/>
    <col min="3849" max="3849" width="9.25" style="8" customWidth="1"/>
    <col min="3850" max="3850" width="31.125" style="8" customWidth="1"/>
    <col min="3851" max="3851" width="6.375" style="8" customWidth="1"/>
    <col min="3852" max="3852" width="5.75" style="8" customWidth="1"/>
    <col min="3853" max="4096" width="9" style="8"/>
    <col min="4097" max="4097" width="22.125" style="8" customWidth="1"/>
    <col min="4098" max="4098" width="13.125" style="8" customWidth="1"/>
    <col min="4099" max="4099" width="23" style="8" customWidth="1"/>
    <col min="4100" max="4100" width="32.625" style="8" customWidth="1"/>
    <col min="4101" max="4101" width="9.375" style="8" customWidth="1"/>
    <col min="4102" max="4102" width="7.375" style="8" customWidth="1"/>
    <col min="4103" max="4104" width="13" style="8" customWidth="1"/>
    <col min="4105" max="4105" width="9.25" style="8" customWidth="1"/>
    <col min="4106" max="4106" width="31.125" style="8" customWidth="1"/>
    <col min="4107" max="4107" width="6.375" style="8" customWidth="1"/>
    <col min="4108" max="4108" width="5.75" style="8" customWidth="1"/>
    <col min="4109" max="4352" width="9" style="8"/>
    <col min="4353" max="4353" width="22.125" style="8" customWidth="1"/>
    <col min="4354" max="4354" width="13.125" style="8" customWidth="1"/>
    <col min="4355" max="4355" width="23" style="8" customWidth="1"/>
    <col min="4356" max="4356" width="32.625" style="8" customWidth="1"/>
    <col min="4357" max="4357" width="9.375" style="8" customWidth="1"/>
    <col min="4358" max="4358" width="7.375" style="8" customWidth="1"/>
    <col min="4359" max="4360" width="13" style="8" customWidth="1"/>
    <col min="4361" max="4361" width="9.25" style="8" customWidth="1"/>
    <col min="4362" max="4362" width="31.125" style="8" customWidth="1"/>
    <col min="4363" max="4363" width="6.375" style="8" customWidth="1"/>
    <col min="4364" max="4364" width="5.75" style="8" customWidth="1"/>
    <col min="4365" max="4608" width="9" style="8"/>
    <col min="4609" max="4609" width="22.125" style="8" customWidth="1"/>
    <col min="4610" max="4610" width="13.125" style="8" customWidth="1"/>
    <col min="4611" max="4611" width="23" style="8" customWidth="1"/>
    <col min="4612" max="4612" width="32.625" style="8" customWidth="1"/>
    <col min="4613" max="4613" width="9.375" style="8" customWidth="1"/>
    <col min="4614" max="4614" width="7.375" style="8" customWidth="1"/>
    <col min="4615" max="4616" width="13" style="8" customWidth="1"/>
    <col min="4617" max="4617" width="9.25" style="8" customWidth="1"/>
    <col min="4618" max="4618" width="31.125" style="8" customWidth="1"/>
    <col min="4619" max="4619" width="6.375" style="8" customWidth="1"/>
    <col min="4620" max="4620" width="5.75" style="8" customWidth="1"/>
    <col min="4621" max="4864" width="9" style="8"/>
    <col min="4865" max="4865" width="22.125" style="8" customWidth="1"/>
    <col min="4866" max="4866" width="13.125" style="8" customWidth="1"/>
    <col min="4867" max="4867" width="23" style="8" customWidth="1"/>
    <col min="4868" max="4868" width="32.625" style="8" customWidth="1"/>
    <col min="4869" max="4869" width="9.375" style="8" customWidth="1"/>
    <col min="4870" max="4870" width="7.375" style="8" customWidth="1"/>
    <col min="4871" max="4872" width="13" style="8" customWidth="1"/>
    <col min="4873" max="4873" width="9.25" style="8" customWidth="1"/>
    <col min="4874" max="4874" width="31.125" style="8" customWidth="1"/>
    <col min="4875" max="4875" width="6.375" style="8" customWidth="1"/>
    <col min="4876" max="4876" width="5.75" style="8" customWidth="1"/>
    <col min="4877" max="5120" width="9" style="8"/>
    <col min="5121" max="5121" width="22.125" style="8" customWidth="1"/>
    <col min="5122" max="5122" width="13.125" style="8" customWidth="1"/>
    <col min="5123" max="5123" width="23" style="8" customWidth="1"/>
    <col min="5124" max="5124" width="32.625" style="8" customWidth="1"/>
    <col min="5125" max="5125" width="9.375" style="8" customWidth="1"/>
    <col min="5126" max="5126" width="7.375" style="8" customWidth="1"/>
    <col min="5127" max="5128" width="13" style="8" customWidth="1"/>
    <col min="5129" max="5129" width="9.25" style="8" customWidth="1"/>
    <col min="5130" max="5130" width="31.125" style="8" customWidth="1"/>
    <col min="5131" max="5131" width="6.375" style="8" customWidth="1"/>
    <col min="5132" max="5132" width="5.75" style="8" customWidth="1"/>
    <col min="5133" max="5376" width="9" style="8"/>
    <col min="5377" max="5377" width="22.125" style="8" customWidth="1"/>
    <col min="5378" max="5378" width="13.125" style="8" customWidth="1"/>
    <col min="5379" max="5379" width="23" style="8" customWidth="1"/>
    <col min="5380" max="5380" width="32.625" style="8" customWidth="1"/>
    <col min="5381" max="5381" width="9.375" style="8" customWidth="1"/>
    <col min="5382" max="5382" width="7.375" style="8" customWidth="1"/>
    <col min="5383" max="5384" width="13" style="8" customWidth="1"/>
    <col min="5385" max="5385" width="9.25" style="8" customWidth="1"/>
    <col min="5386" max="5386" width="31.125" style="8" customWidth="1"/>
    <col min="5387" max="5387" width="6.375" style="8" customWidth="1"/>
    <col min="5388" max="5388" width="5.75" style="8" customWidth="1"/>
    <col min="5389" max="5632" width="9" style="8"/>
    <col min="5633" max="5633" width="22.125" style="8" customWidth="1"/>
    <col min="5634" max="5634" width="13.125" style="8" customWidth="1"/>
    <col min="5635" max="5635" width="23" style="8" customWidth="1"/>
    <col min="5636" max="5636" width="32.625" style="8" customWidth="1"/>
    <col min="5637" max="5637" width="9.375" style="8" customWidth="1"/>
    <col min="5638" max="5638" width="7.375" style="8" customWidth="1"/>
    <col min="5639" max="5640" width="13" style="8" customWidth="1"/>
    <col min="5641" max="5641" width="9.25" style="8" customWidth="1"/>
    <col min="5642" max="5642" width="31.125" style="8" customWidth="1"/>
    <col min="5643" max="5643" width="6.375" style="8" customWidth="1"/>
    <col min="5644" max="5644" width="5.75" style="8" customWidth="1"/>
    <col min="5645" max="5888" width="9" style="8"/>
    <col min="5889" max="5889" width="22.125" style="8" customWidth="1"/>
    <col min="5890" max="5890" width="13.125" style="8" customWidth="1"/>
    <col min="5891" max="5891" width="23" style="8" customWidth="1"/>
    <col min="5892" max="5892" width="32.625" style="8" customWidth="1"/>
    <col min="5893" max="5893" width="9.375" style="8" customWidth="1"/>
    <col min="5894" max="5894" width="7.375" style="8" customWidth="1"/>
    <col min="5895" max="5896" width="13" style="8" customWidth="1"/>
    <col min="5897" max="5897" width="9.25" style="8" customWidth="1"/>
    <col min="5898" max="5898" width="31.125" style="8" customWidth="1"/>
    <col min="5899" max="5899" width="6.375" style="8" customWidth="1"/>
    <col min="5900" max="5900" width="5.75" style="8" customWidth="1"/>
    <col min="5901" max="6144" width="9" style="8"/>
    <col min="6145" max="6145" width="22.125" style="8" customWidth="1"/>
    <col min="6146" max="6146" width="13.125" style="8" customWidth="1"/>
    <col min="6147" max="6147" width="23" style="8" customWidth="1"/>
    <col min="6148" max="6148" width="32.625" style="8" customWidth="1"/>
    <col min="6149" max="6149" width="9.375" style="8" customWidth="1"/>
    <col min="6150" max="6150" width="7.375" style="8" customWidth="1"/>
    <col min="6151" max="6152" width="13" style="8" customWidth="1"/>
    <col min="6153" max="6153" width="9.25" style="8" customWidth="1"/>
    <col min="6154" max="6154" width="31.125" style="8" customWidth="1"/>
    <col min="6155" max="6155" width="6.375" style="8" customWidth="1"/>
    <col min="6156" max="6156" width="5.75" style="8" customWidth="1"/>
    <col min="6157" max="6400" width="9" style="8"/>
    <col min="6401" max="6401" width="22.125" style="8" customWidth="1"/>
    <col min="6402" max="6402" width="13.125" style="8" customWidth="1"/>
    <col min="6403" max="6403" width="23" style="8" customWidth="1"/>
    <col min="6404" max="6404" width="32.625" style="8" customWidth="1"/>
    <col min="6405" max="6405" width="9.375" style="8" customWidth="1"/>
    <col min="6406" max="6406" width="7.375" style="8" customWidth="1"/>
    <col min="6407" max="6408" width="13" style="8" customWidth="1"/>
    <col min="6409" max="6409" width="9.25" style="8" customWidth="1"/>
    <col min="6410" max="6410" width="31.125" style="8" customWidth="1"/>
    <col min="6411" max="6411" width="6.375" style="8" customWidth="1"/>
    <col min="6412" max="6412" width="5.75" style="8" customWidth="1"/>
    <col min="6413" max="6656" width="9" style="8"/>
    <col min="6657" max="6657" width="22.125" style="8" customWidth="1"/>
    <col min="6658" max="6658" width="13.125" style="8" customWidth="1"/>
    <col min="6659" max="6659" width="23" style="8" customWidth="1"/>
    <col min="6660" max="6660" width="32.625" style="8" customWidth="1"/>
    <col min="6661" max="6661" width="9.375" style="8" customWidth="1"/>
    <col min="6662" max="6662" width="7.375" style="8" customWidth="1"/>
    <col min="6663" max="6664" width="13" style="8" customWidth="1"/>
    <col min="6665" max="6665" width="9.25" style="8" customWidth="1"/>
    <col min="6666" max="6666" width="31.125" style="8" customWidth="1"/>
    <col min="6667" max="6667" width="6.375" style="8" customWidth="1"/>
    <col min="6668" max="6668" width="5.75" style="8" customWidth="1"/>
    <col min="6669" max="6912" width="9" style="8"/>
    <col min="6913" max="6913" width="22.125" style="8" customWidth="1"/>
    <col min="6914" max="6914" width="13.125" style="8" customWidth="1"/>
    <col min="6915" max="6915" width="23" style="8" customWidth="1"/>
    <col min="6916" max="6916" width="32.625" style="8" customWidth="1"/>
    <col min="6917" max="6917" width="9.375" style="8" customWidth="1"/>
    <col min="6918" max="6918" width="7.375" style="8" customWidth="1"/>
    <col min="6919" max="6920" width="13" style="8" customWidth="1"/>
    <col min="6921" max="6921" width="9.25" style="8" customWidth="1"/>
    <col min="6922" max="6922" width="31.125" style="8" customWidth="1"/>
    <col min="6923" max="6923" width="6.375" style="8" customWidth="1"/>
    <col min="6924" max="6924" width="5.75" style="8" customWidth="1"/>
    <col min="6925" max="7168" width="9" style="8"/>
    <col min="7169" max="7169" width="22.125" style="8" customWidth="1"/>
    <col min="7170" max="7170" width="13.125" style="8" customWidth="1"/>
    <col min="7171" max="7171" width="23" style="8" customWidth="1"/>
    <col min="7172" max="7172" width="32.625" style="8" customWidth="1"/>
    <col min="7173" max="7173" width="9.375" style="8" customWidth="1"/>
    <col min="7174" max="7174" width="7.375" style="8" customWidth="1"/>
    <col min="7175" max="7176" width="13" style="8" customWidth="1"/>
    <col min="7177" max="7177" width="9.25" style="8" customWidth="1"/>
    <col min="7178" max="7178" width="31.125" style="8" customWidth="1"/>
    <col min="7179" max="7179" width="6.375" style="8" customWidth="1"/>
    <col min="7180" max="7180" width="5.75" style="8" customWidth="1"/>
    <col min="7181" max="7424" width="9" style="8"/>
    <col min="7425" max="7425" width="22.125" style="8" customWidth="1"/>
    <col min="7426" max="7426" width="13.125" style="8" customWidth="1"/>
    <col min="7427" max="7427" width="23" style="8" customWidth="1"/>
    <col min="7428" max="7428" width="32.625" style="8" customWidth="1"/>
    <col min="7429" max="7429" width="9.375" style="8" customWidth="1"/>
    <col min="7430" max="7430" width="7.375" style="8" customWidth="1"/>
    <col min="7431" max="7432" width="13" style="8" customWidth="1"/>
    <col min="7433" max="7433" width="9.25" style="8" customWidth="1"/>
    <col min="7434" max="7434" width="31.125" style="8" customWidth="1"/>
    <col min="7435" max="7435" width="6.375" style="8" customWidth="1"/>
    <col min="7436" max="7436" width="5.75" style="8" customWidth="1"/>
    <col min="7437" max="7680" width="9" style="8"/>
    <col min="7681" max="7681" width="22.125" style="8" customWidth="1"/>
    <col min="7682" max="7682" width="13.125" style="8" customWidth="1"/>
    <col min="7683" max="7683" width="23" style="8" customWidth="1"/>
    <col min="7684" max="7684" width="32.625" style="8" customWidth="1"/>
    <col min="7685" max="7685" width="9.375" style="8" customWidth="1"/>
    <col min="7686" max="7686" width="7.375" style="8" customWidth="1"/>
    <col min="7687" max="7688" width="13" style="8" customWidth="1"/>
    <col min="7689" max="7689" width="9.25" style="8" customWidth="1"/>
    <col min="7690" max="7690" width="31.125" style="8" customWidth="1"/>
    <col min="7691" max="7691" width="6.375" style="8" customWidth="1"/>
    <col min="7692" max="7692" width="5.75" style="8" customWidth="1"/>
    <col min="7693" max="7936" width="9" style="8"/>
    <col min="7937" max="7937" width="22.125" style="8" customWidth="1"/>
    <col min="7938" max="7938" width="13.125" style="8" customWidth="1"/>
    <col min="7939" max="7939" width="23" style="8" customWidth="1"/>
    <col min="7940" max="7940" width="32.625" style="8" customWidth="1"/>
    <col min="7941" max="7941" width="9.375" style="8" customWidth="1"/>
    <col min="7942" max="7942" width="7.375" style="8" customWidth="1"/>
    <col min="7943" max="7944" width="13" style="8" customWidth="1"/>
    <col min="7945" max="7945" width="9.25" style="8" customWidth="1"/>
    <col min="7946" max="7946" width="31.125" style="8" customWidth="1"/>
    <col min="7947" max="7947" width="6.375" style="8" customWidth="1"/>
    <col min="7948" max="7948" width="5.75" style="8" customWidth="1"/>
    <col min="7949" max="8192" width="9" style="8"/>
    <col min="8193" max="8193" width="22.125" style="8" customWidth="1"/>
    <col min="8194" max="8194" width="13.125" style="8" customWidth="1"/>
    <col min="8195" max="8195" width="23" style="8" customWidth="1"/>
    <col min="8196" max="8196" width="32.625" style="8" customWidth="1"/>
    <col min="8197" max="8197" width="9.375" style="8" customWidth="1"/>
    <col min="8198" max="8198" width="7.375" style="8" customWidth="1"/>
    <col min="8199" max="8200" width="13" style="8" customWidth="1"/>
    <col min="8201" max="8201" width="9.25" style="8" customWidth="1"/>
    <col min="8202" max="8202" width="31.125" style="8" customWidth="1"/>
    <col min="8203" max="8203" width="6.375" style="8" customWidth="1"/>
    <col min="8204" max="8204" width="5.75" style="8" customWidth="1"/>
    <col min="8205" max="8448" width="9" style="8"/>
    <col min="8449" max="8449" width="22.125" style="8" customWidth="1"/>
    <col min="8450" max="8450" width="13.125" style="8" customWidth="1"/>
    <col min="8451" max="8451" width="23" style="8" customWidth="1"/>
    <col min="8452" max="8452" width="32.625" style="8" customWidth="1"/>
    <col min="8453" max="8453" width="9.375" style="8" customWidth="1"/>
    <col min="8454" max="8454" width="7.375" style="8" customWidth="1"/>
    <col min="8455" max="8456" width="13" style="8" customWidth="1"/>
    <col min="8457" max="8457" width="9.25" style="8" customWidth="1"/>
    <col min="8458" max="8458" width="31.125" style="8" customWidth="1"/>
    <col min="8459" max="8459" width="6.375" style="8" customWidth="1"/>
    <col min="8460" max="8460" width="5.75" style="8" customWidth="1"/>
    <col min="8461" max="8704" width="9" style="8"/>
    <col min="8705" max="8705" width="22.125" style="8" customWidth="1"/>
    <col min="8706" max="8706" width="13.125" style="8" customWidth="1"/>
    <col min="8707" max="8707" width="23" style="8" customWidth="1"/>
    <col min="8708" max="8708" width="32.625" style="8" customWidth="1"/>
    <col min="8709" max="8709" width="9.375" style="8" customWidth="1"/>
    <col min="8710" max="8710" width="7.375" style="8" customWidth="1"/>
    <col min="8711" max="8712" width="13" style="8" customWidth="1"/>
    <col min="8713" max="8713" width="9.25" style="8" customWidth="1"/>
    <col min="8714" max="8714" width="31.125" style="8" customWidth="1"/>
    <col min="8715" max="8715" width="6.375" style="8" customWidth="1"/>
    <col min="8716" max="8716" width="5.75" style="8" customWidth="1"/>
    <col min="8717" max="8960" width="9" style="8"/>
    <col min="8961" max="8961" width="22.125" style="8" customWidth="1"/>
    <col min="8962" max="8962" width="13.125" style="8" customWidth="1"/>
    <col min="8963" max="8963" width="23" style="8" customWidth="1"/>
    <col min="8964" max="8964" width="32.625" style="8" customWidth="1"/>
    <col min="8965" max="8965" width="9.375" style="8" customWidth="1"/>
    <col min="8966" max="8966" width="7.375" style="8" customWidth="1"/>
    <col min="8967" max="8968" width="13" style="8" customWidth="1"/>
    <col min="8969" max="8969" width="9.25" style="8" customWidth="1"/>
    <col min="8970" max="8970" width="31.125" style="8" customWidth="1"/>
    <col min="8971" max="8971" width="6.375" style="8" customWidth="1"/>
    <col min="8972" max="8972" width="5.75" style="8" customWidth="1"/>
    <col min="8973" max="9216" width="9" style="8"/>
    <col min="9217" max="9217" width="22.125" style="8" customWidth="1"/>
    <col min="9218" max="9218" width="13.125" style="8" customWidth="1"/>
    <col min="9219" max="9219" width="23" style="8" customWidth="1"/>
    <col min="9220" max="9220" width="32.625" style="8" customWidth="1"/>
    <col min="9221" max="9221" width="9.375" style="8" customWidth="1"/>
    <col min="9222" max="9222" width="7.375" style="8" customWidth="1"/>
    <col min="9223" max="9224" width="13" style="8" customWidth="1"/>
    <col min="9225" max="9225" width="9.25" style="8" customWidth="1"/>
    <col min="9226" max="9226" width="31.125" style="8" customWidth="1"/>
    <col min="9227" max="9227" width="6.375" style="8" customWidth="1"/>
    <col min="9228" max="9228" width="5.75" style="8" customWidth="1"/>
    <col min="9229" max="9472" width="9" style="8"/>
    <col min="9473" max="9473" width="22.125" style="8" customWidth="1"/>
    <col min="9474" max="9474" width="13.125" style="8" customWidth="1"/>
    <col min="9475" max="9475" width="23" style="8" customWidth="1"/>
    <col min="9476" max="9476" width="32.625" style="8" customWidth="1"/>
    <col min="9477" max="9477" width="9.375" style="8" customWidth="1"/>
    <col min="9478" max="9478" width="7.375" style="8" customWidth="1"/>
    <col min="9479" max="9480" width="13" style="8" customWidth="1"/>
    <col min="9481" max="9481" width="9.25" style="8" customWidth="1"/>
    <col min="9482" max="9482" width="31.125" style="8" customWidth="1"/>
    <col min="9483" max="9483" width="6.375" style="8" customWidth="1"/>
    <col min="9484" max="9484" width="5.75" style="8" customWidth="1"/>
    <col min="9485" max="9728" width="9" style="8"/>
    <col min="9729" max="9729" width="22.125" style="8" customWidth="1"/>
    <col min="9730" max="9730" width="13.125" style="8" customWidth="1"/>
    <col min="9731" max="9731" width="23" style="8" customWidth="1"/>
    <col min="9732" max="9732" width="32.625" style="8" customWidth="1"/>
    <col min="9733" max="9733" width="9.375" style="8" customWidth="1"/>
    <col min="9734" max="9734" width="7.375" style="8" customWidth="1"/>
    <col min="9735" max="9736" width="13" style="8" customWidth="1"/>
    <col min="9737" max="9737" width="9.25" style="8" customWidth="1"/>
    <col min="9738" max="9738" width="31.125" style="8" customWidth="1"/>
    <col min="9739" max="9739" width="6.375" style="8" customWidth="1"/>
    <col min="9740" max="9740" width="5.75" style="8" customWidth="1"/>
    <col min="9741" max="9984" width="9" style="8"/>
    <col min="9985" max="9985" width="22.125" style="8" customWidth="1"/>
    <col min="9986" max="9986" width="13.125" style="8" customWidth="1"/>
    <col min="9987" max="9987" width="23" style="8" customWidth="1"/>
    <col min="9988" max="9988" width="32.625" style="8" customWidth="1"/>
    <col min="9989" max="9989" width="9.375" style="8" customWidth="1"/>
    <col min="9990" max="9990" width="7.375" style="8" customWidth="1"/>
    <col min="9991" max="9992" width="13" style="8" customWidth="1"/>
    <col min="9993" max="9993" width="9.25" style="8" customWidth="1"/>
    <col min="9994" max="9994" width="31.125" style="8" customWidth="1"/>
    <col min="9995" max="9995" width="6.375" style="8" customWidth="1"/>
    <col min="9996" max="9996" width="5.75" style="8" customWidth="1"/>
    <col min="9997" max="10240" width="9" style="8"/>
    <col min="10241" max="10241" width="22.125" style="8" customWidth="1"/>
    <col min="10242" max="10242" width="13.125" style="8" customWidth="1"/>
    <col min="10243" max="10243" width="23" style="8" customWidth="1"/>
    <col min="10244" max="10244" width="32.625" style="8" customWidth="1"/>
    <col min="10245" max="10245" width="9.375" style="8" customWidth="1"/>
    <col min="10246" max="10246" width="7.375" style="8" customWidth="1"/>
    <col min="10247" max="10248" width="13" style="8" customWidth="1"/>
    <col min="10249" max="10249" width="9.25" style="8" customWidth="1"/>
    <col min="10250" max="10250" width="31.125" style="8" customWidth="1"/>
    <col min="10251" max="10251" width="6.375" style="8" customWidth="1"/>
    <col min="10252" max="10252" width="5.75" style="8" customWidth="1"/>
    <col min="10253" max="10496" width="9" style="8"/>
    <col min="10497" max="10497" width="22.125" style="8" customWidth="1"/>
    <col min="10498" max="10498" width="13.125" style="8" customWidth="1"/>
    <col min="10499" max="10499" width="23" style="8" customWidth="1"/>
    <col min="10500" max="10500" width="32.625" style="8" customWidth="1"/>
    <col min="10501" max="10501" width="9.375" style="8" customWidth="1"/>
    <col min="10502" max="10502" width="7.375" style="8" customWidth="1"/>
    <col min="10503" max="10504" width="13" style="8" customWidth="1"/>
    <col min="10505" max="10505" width="9.25" style="8" customWidth="1"/>
    <col min="10506" max="10506" width="31.125" style="8" customWidth="1"/>
    <col min="10507" max="10507" width="6.375" style="8" customWidth="1"/>
    <col min="10508" max="10508" width="5.75" style="8" customWidth="1"/>
    <col min="10509" max="10752" width="9" style="8"/>
    <col min="10753" max="10753" width="22.125" style="8" customWidth="1"/>
    <col min="10754" max="10754" width="13.125" style="8" customWidth="1"/>
    <col min="10755" max="10755" width="23" style="8" customWidth="1"/>
    <col min="10756" max="10756" width="32.625" style="8" customWidth="1"/>
    <col min="10757" max="10757" width="9.375" style="8" customWidth="1"/>
    <col min="10758" max="10758" width="7.375" style="8" customWidth="1"/>
    <col min="10759" max="10760" width="13" style="8" customWidth="1"/>
    <col min="10761" max="10761" width="9.25" style="8" customWidth="1"/>
    <col min="10762" max="10762" width="31.125" style="8" customWidth="1"/>
    <col min="10763" max="10763" width="6.375" style="8" customWidth="1"/>
    <col min="10764" max="10764" width="5.75" style="8" customWidth="1"/>
    <col min="10765" max="11008" width="9" style="8"/>
    <col min="11009" max="11009" width="22.125" style="8" customWidth="1"/>
    <col min="11010" max="11010" width="13.125" style="8" customWidth="1"/>
    <col min="11011" max="11011" width="23" style="8" customWidth="1"/>
    <col min="11012" max="11012" width="32.625" style="8" customWidth="1"/>
    <col min="11013" max="11013" width="9.375" style="8" customWidth="1"/>
    <col min="11014" max="11014" width="7.375" style="8" customWidth="1"/>
    <col min="11015" max="11016" width="13" style="8" customWidth="1"/>
    <col min="11017" max="11017" width="9.25" style="8" customWidth="1"/>
    <col min="11018" max="11018" width="31.125" style="8" customWidth="1"/>
    <col min="11019" max="11019" width="6.375" style="8" customWidth="1"/>
    <col min="11020" max="11020" width="5.75" style="8" customWidth="1"/>
    <col min="11021" max="11264" width="9" style="8"/>
    <col min="11265" max="11265" width="22.125" style="8" customWidth="1"/>
    <col min="11266" max="11266" width="13.125" style="8" customWidth="1"/>
    <col min="11267" max="11267" width="23" style="8" customWidth="1"/>
    <col min="11268" max="11268" width="32.625" style="8" customWidth="1"/>
    <col min="11269" max="11269" width="9.375" style="8" customWidth="1"/>
    <col min="11270" max="11270" width="7.375" style="8" customWidth="1"/>
    <col min="11271" max="11272" width="13" style="8" customWidth="1"/>
    <col min="11273" max="11273" width="9.25" style="8" customWidth="1"/>
    <col min="11274" max="11274" width="31.125" style="8" customWidth="1"/>
    <col min="11275" max="11275" width="6.375" style="8" customWidth="1"/>
    <col min="11276" max="11276" width="5.75" style="8" customWidth="1"/>
    <col min="11277" max="11520" width="9" style="8"/>
    <col min="11521" max="11521" width="22.125" style="8" customWidth="1"/>
    <col min="11522" max="11522" width="13.125" style="8" customWidth="1"/>
    <col min="11523" max="11523" width="23" style="8" customWidth="1"/>
    <col min="11524" max="11524" width="32.625" style="8" customWidth="1"/>
    <col min="11525" max="11525" width="9.375" style="8" customWidth="1"/>
    <col min="11526" max="11526" width="7.375" style="8" customWidth="1"/>
    <col min="11527" max="11528" width="13" style="8" customWidth="1"/>
    <col min="11529" max="11529" width="9.25" style="8" customWidth="1"/>
    <col min="11530" max="11530" width="31.125" style="8" customWidth="1"/>
    <col min="11531" max="11531" width="6.375" style="8" customWidth="1"/>
    <col min="11532" max="11532" width="5.75" style="8" customWidth="1"/>
    <col min="11533" max="11776" width="9" style="8"/>
    <col min="11777" max="11777" width="22.125" style="8" customWidth="1"/>
    <col min="11778" max="11778" width="13.125" style="8" customWidth="1"/>
    <col min="11779" max="11779" width="23" style="8" customWidth="1"/>
    <col min="11780" max="11780" width="32.625" style="8" customWidth="1"/>
    <col min="11781" max="11781" width="9.375" style="8" customWidth="1"/>
    <col min="11782" max="11782" width="7.375" style="8" customWidth="1"/>
    <col min="11783" max="11784" width="13" style="8" customWidth="1"/>
    <col min="11785" max="11785" width="9.25" style="8" customWidth="1"/>
    <col min="11786" max="11786" width="31.125" style="8" customWidth="1"/>
    <col min="11787" max="11787" width="6.375" style="8" customWidth="1"/>
    <col min="11788" max="11788" width="5.75" style="8" customWidth="1"/>
    <col min="11789" max="12032" width="9" style="8"/>
    <col min="12033" max="12033" width="22.125" style="8" customWidth="1"/>
    <col min="12034" max="12034" width="13.125" style="8" customWidth="1"/>
    <col min="12035" max="12035" width="23" style="8" customWidth="1"/>
    <col min="12036" max="12036" width="32.625" style="8" customWidth="1"/>
    <col min="12037" max="12037" width="9.375" style="8" customWidth="1"/>
    <col min="12038" max="12038" width="7.375" style="8" customWidth="1"/>
    <col min="12039" max="12040" width="13" style="8" customWidth="1"/>
    <col min="12041" max="12041" width="9.25" style="8" customWidth="1"/>
    <col min="12042" max="12042" width="31.125" style="8" customWidth="1"/>
    <col min="12043" max="12043" width="6.375" style="8" customWidth="1"/>
    <col min="12044" max="12044" width="5.75" style="8" customWidth="1"/>
    <col min="12045" max="12288" width="9" style="8"/>
    <col min="12289" max="12289" width="22.125" style="8" customWidth="1"/>
    <col min="12290" max="12290" width="13.125" style="8" customWidth="1"/>
    <col min="12291" max="12291" width="23" style="8" customWidth="1"/>
    <col min="12292" max="12292" width="32.625" style="8" customWidth="1"/>
    <col min="12293" max="12293" width="9.375" style="8" customWidth="1"/>
    <col min="12294" max="12294" width="7.375" style="8" customWidth="1"/>
    <col min="12295" max="12296" width="13" style="8" customWidth="1"/>
    <col min="12297" max="12297" width="9.25" style="8" customWidth="1"/>
    <col min="12298" max="12298" width="31.125" style="8" customWidth="1"/>
    <col min="12299" max="12299" width="6.375" style="8" customWidth="1"/>
    <col min="12300" max="12300" width="5.75" style="8" customWidth="1"/>
    <col min="12301" max="12544" width="9" style="8"/>
    <col min="12545" max="12545" width="22.125" style="8" customWidth="1"/>
    <col min="12546" max="12546" width="13.125" style="8" customWidth="1"/>
    <col min="12547" max="12547" width="23" style="8" customWidth="1"/>
    <col min="12548" max="12548" width="32.625" style="8" customWidth="1"/>
    <col min="12549" max="12549" width="9.375" style="8" customWidth="1"/>
    <col min="12550" max="12550" width="7.375" style="8" customWidth="1"/>
    <col min="12551" max="12552" width="13" style="8" customWidth="1"/>
    <col min="12553" max="12553" width="9.25" style="8" customWidth="1"/>
    <col min="12554" max="12554" width="31.125" style="8" customWidth="1"/>
    <col min="12555" max="12555" width="6.375" style="8" customWidth="1"/>
    <col min="12556" max="12556" width="5.75" style="8" customWidth="1"/>
    <col min="12557" max="12800" width="9" style="8"/>
    <col min="12801" max="12801" width="22.125" style="8" customWidth="1"/>
    <col min="12802" max="12802" width="13.125" style="8" customWidth="1"/>
    <col min="12803" max="12803" width="23" style="8" customWidth="1"/>
    <col min="12804" max="12804" width="32.625" style="8" customWidth="1"/>
    <col min="12805" max="12805" width="9.375" style="8" customWidth="1"/>
    <col min="12806" max="12806" width="7.375" style="8" customWidth="1"/>
    <col min="12807" max="12808" width="13" style="8" customWidth="1"/>
    <col min="12809" max="12809" width="9.25" style="8" customWidth="1"/>
    <col min="12810" max="12810" width="31.125" style="8" customWidth="1"/>
    <col min="12811" max="12811" width="6.375" style="8" customWidth="1"/>
    <col min="12812" max="12812" width="5.75" style="8" customWidth="1"/>
    <col min="12813" max="13056" width="9" style="8"/>
    <col min="13057" max="13057" width="22.125" style="8" customWidth="1"/>
    <col min="13058" max="13058" width="13.125" style="8" customWidth="1"/>
    <col min="13059" max="13059" width="23" style="8" customWidth="1"/>
    <col min="13060" max="13060" width="32.625" style="8" customWidth="1"/>
    <col min="13061" max="13061" width="9.375" style="8" customWidth="1"/>
    <col min="13062" max="13062" width="7.375" style="8" customWidth="1"/>
    <col min="13063" max="13064" width="13" style="8" customWidth="1"/>
    <col min="13065" max="13065" width="9.25" style="8" customWidth="1"/>
    <col min="13066" max="13066" width="31.125" style="8" customWidth="1"/>
    <col min="13067" max="13067" width="6.375" style="8" customWidth="1"/>
    <col min="13068" max="13068" width="5.75" style="8" customWidth="1"/>
    <col min="13069" max="13312" width="9" style="8"/>
    <col min="13313" max="13313" width="22.125" style="8" customWidth="1"/>
    <col min="13314" max="13314" width="13.125" style="8" customWidth="1"/>
    <col min="13315" max="13315" width="23" style="8" customWidth="1"/>
    <col min="13316" max="13316" width="32.625" style="8" customWidth="1"/>
    <col min="13317" max="13317" width="9.375" style="8" customWidth="1"/>
    <col min="13318" max="13318" width="7.375" style="8" customWidth="1"/>
    <col min="13319" max="13320" width="13" style="8" customWidth="1"/>
    <col min="13321" max="13321" width="9.25" style="8" customWidth="1"/>
    <col min="13322" max="13322" width="31.125" style="8" customWidth="1"/>
    <col min="13323" max="13323" width="6.375" style="8" customWidth="1"/>
    <col min="13324" max="13324" width="5.75" style="8" customWidth="1"/>
    <col min="13325" max="13568" width="9" style="8"/>
    <col min="13569" max="13569" width="22.125" style="8" customWidth="1"/>
    <col min="13570" max="13570" width="13.125" style="8" customWidth="1"/>
    <col min="13571" max="13571" width="23" style="8" customWidth="1"/>
    <col min="13572" max="13572" width="32.625" style="8" customWidth="1"/>
    <col min="13573" max="13573" width="9.375" style="8" customWidth="1"/>
    <col min="13574" max="13574" width="7.375" style="8" customWidth="1"/>
    <col min="13575" max="13576" width="13" style="8" customWidth="1"/>
    <col min="13577" max="13577" width="9.25" style="8" customWidth="1"/>
    <col min="13578" max="13578" width="31.125" style="8" customWidth="1"/>
    <col min="13579" max="13579" width="6.375" style="8" customWidth="1"/>
    <col min="13580" max="13580" width="5.75" style="8" customWidth="1"/>
    <col min="13581" max="13824" width="9" style="8"/>
    <col min="13825" max="13825" width="22.125" style="8" customWidth="1"/>
    <col min="13826" max="13826" width="13.125" style="8" customWidth="1"/>
    <col min="13827" max="13827" width="23" style="8" customWidth="1"/>
    <col min="13828" max="13828" width="32.625" style="8" customWidth="1"/>
    <col min="13829" max="13829" width="9.375" style="8" customWidth="1"/>
    <col min="13830" max="13830" width="7.375" style="8" customWidth="1"/>
    <col min="13831" max="13832" width="13" style="8" customWidth="1"/>
    <col min="13833" max="13833" width="9.25" style="8" customWidth="1"/>
    <col min="13834" max="13834" width="31.125" style="8" customWidth="1"/>
    <col min="13835" max="13835" width="6.375" style="8" customWidth="1"/>
    <col min="13836" max="13836" width="5.75" style="8" customWidth="1"/>
    <col min="13837" max="14080" width="9" style="8"/>
    <col min="14081" max="14081" width="22.125" style="8" customWidth="1"/>
    <col min="14082" max="14082" width="13.125" style="8" customWidth="1"/>
    <col min="14083" max="14083" width="23" style="8" customWidth="1"/>
    <col min="14084" max="14084" width="32.625" style="8" customWidth="1"/>
    <col min="14085" max="14085" width="9.375" style="8" customWidth="1"/>
    <col min="14086" max="14086" width="7.375" style="8" customWidth="1"/>
    <col min="14087" max="14088" width="13" style="8" customWidth="1"/>
    <col min="14089" max="14089" width="9.25" style="8" customWidth="1"/>
    <col min="14090" max="14090" width="31.125" style="8" customWidth="1"/>
    <col min="14091" max="14091" width="6.375" style="8" customWidth="1"/>
    <col min="14092" max="14092" width="5.75" style="8" customWidth="1"/>
    <col min="14093" max="14336" width="9" style="8"/>
    <col min="14337" max="14337" width="22.125" style="8" customWidth="1"/>
    <col min="14338" max="14338" width="13.125" style="8" customWidth="1"/>
    <col min="14339" max="14339" width="23" style="8" customWidth="1"/>
    <col min="14340" max="14340" width="32.625" style="8" customWidth="1"/>
    <col min="14341" max="14341" width="9.375" style="8" customWidth="1"/>
    <col min="14342" max="14342" width="7.375" style="8" customWidth="1"/>
    <col min="14343" max="14344" width="13" style="8" customWidth="1"/>
    <col min="14345" max="14345" width="9.25" style="8" customWidth="1"/>
    <col min="14346" max="14346" width="31.125" style="8" customWidth="1"/>
    <col min="14347" max="14347" width="6.375" style="8" customWidth="1"/>
    <col min="14348" max="14348" width="5.75" style="8" customWidth="1"/>
    <col min="14349" max="14592" width="9" style="8"/>
    <col min="14593" max="14593" width="22.125" style="8" customWidth="1"/>
    <col min="14594" max="14594" width="13.125" style="8" customWidth="1"/>
    <col min="14595" max="14595" width="23" style="8" customWidth="1"/>
    <col min="14596" max="14596" width="32.625" style="8" customWidth="1"/>
    <col min="14597" max="14597" width="9.375" style="8" customWidth="1"/>
    <col min="14598" max="14598" width="7.375" style="8" customWidth="1"/>
    <col min="14599" max="14600" width="13" style="8" customWidth="1"/>
    <col min="14601" max="14601" width="9.25" style="8" customWidth="1"/>
    <col min="14602" max="14602" width="31.125" style="8" customWidth="1"/>
    <col min="14603" max="14603" width="6.375" style="8" customWidth="1"/>
    <col min="14604" max="14604" width="5.75" style="8" customWidth="1"/>
    <col min="14605" max="14848" width="9" style="8"/>
    <col min="14849" max="14849" width="22.125" style="8" customWidth="1"/>
    <col min="14850" max="14850" width="13.125" style="8" customWidth="1"/>
    <col min="14851" max="14851" width="23" style="8" customWidth="1"/>
    <col min="14852" max="14852" width="32.625" style="8" customWidth="1"/>
    <col min="14853" max="14853" width="9.375" style="8" customWidth="1"/>
    <col min="14854" max="14854" width="7.375" style="8" customWidth="1"/>
    <col min="14855" max="14856" width="13" style="8" customWidth="1"/>
    <col min="14857" max="14857" width="9.25" style="8" customWidth="1"/>
    <col min="14858" max="14858" width="31.125" style="8" customWidth="1"/>
    <col min="14859" max="14859" width="6.375" style="8" customWidth="1"/>
    <col min="14860" max="14860" width="5.75" style="8" customWidth="1"/>
    <col min="14861" max="15104" width="9" style="8"/>
    <col min="15105" max="15105" width="22.125" style="8" customWidth="1"/>
    <col min="15106" max="15106" width="13.125" style="8" customWidth="1"/>
    <col min="15107" max="15107" width="23" style="8" customWidth="1"/>
    <col min="15108" max="15108" width="32.625" style="8" customWidth="1"/>
    <col min="15109" max="15109" width="9.375" style="8" customWidth="1"/>
    <col min="15110" max="15110" width="7.375" style="8" customWidth="1"/>
    <col min="15111" max="15112" width="13" style="8" customWidth="1"/>
    <col min="15113" max="15113" width="9.25" style="8" customWidth="1"/>
    <col min="15114" max="15114" width="31.125" style="8" customWidth="1"/>
    <col min="15115" max="15115" width="6.375" style="8" customWidth="1"/>
    <col min="15116" max="15116" width="5.75" style="8" customWidth="1"/>
    <col min="15117" max="15360" width="9" style="8"/>
    <col min="15361" max="15361" width="22.125" style="8" customWidth="1"/>
    <col min="15362" max="15362" width="13.125" style="8" customWidth="1"/>
    <col min="15363" max="15363" width="23" style="8" customWidth="1"/>
    <col min="15364" max="15364" width="32.625" style="8" customWidth="1"/>
    <col min="15365" max="15365" width="9.375" style="8" customWidth="1"/>
    <col min="15366" max="15366" width="7.375" style="8" customWidth="1"/>
    <col min="15367" max="15368" width="13" style="8" customWidth="1"/>
    <col min="15369" max="15369" width="9.25" style="8" customWidth="1"/>
    <col min="15370" max="15370" width="31.125" style="8" customWidth="1"/>
    <col min="15371" max="15371" width="6.375" style="8" customWidth="1"/>
    <col min="15372" max="15372" width="5.75" style="8" customWidth="1"/>
    <col min="15373" max="15616" width="9" style="8"/>
    <col min="15617" max="15617" width="22.125" style="8" customWidth="1"/>
    <col min="15618" max="15618" width="13.125" style="8" customWidth="1"/>
    <col min="15619" max="15619" width="23" style="8" customWidth="1"/>
    <col min="15620" max="15620" width="32.625" style="8" customWidth="1"/>
    <col min="15621" max="15621" width="9.375" style="8" customWidth="1"/>
    <col min="15622" max="15622" width="7.375" style="8" customWidth="1"/>
    <col min="15623" max="15624" width="13" style="8" customWidth="1"/>
    <col min="15625" max="15625" width="9.25" style="8" customWidth="1"/>
    <col min="15626" max="15626" width="31.125" style="8" customWidth="1"/>
    <col min="15627" max="15627" width="6.375" style="8" customWidth="1"/>
    <col min="15628" max="15628" width="5.75" style="8" customWidth="1"/>
    <col min="15629" max="15872" width="9" style="8"/>
    <col min="15873" max="15873" width="22.125" style="8" customWidth="1"/>
    <col min="15874" max="15874" width="13.125" style="8" customWidth="1"/>
    <col min="15875" max="15875" width="23" style="8" customWidth="1"/>
    <col min="15876" max="15876" width="32.625" style="8" customWidth="1"/>
    <col min="15877" max="15877" width="9.375" style="8" customWidth="1"/>
    <col min="15878" max="15878" width="7.375" style="8" customWidth="1"/>
    <col min="15879" max="15880" width="13" style="8" customWidth="1"/>
    <col min="15881" max="15881" width="9.25" style="8" customWidth="1"/>
    <col min="15882" max="15882" width="31.125" style="8" customWidth="1"/>
    <col min="15883" max="15883" width="6.375" style="8" customWidth="1"/>
    <col min="15884" max="15884" width="5.75" style="8" customWidth="1"/>
    <col min="15885" max="16128" width="9" style="8"/>
    <col min="16129" max="16129" width="22.125" style="8" customWidth="1"/>
    <col min="16130" max="16130" width="13.125" style="8" customWidth="1"/>
    <col min="16131" max="16131" width="23" style="8" customWidth="1"/>
    <col min="16132" max="16132" width="32.625" style="8" customWidth="1"/>
    <col min="16133" max="16133" width="9.375" style="8" customWidth="1"/>
    <col min="16134" max="16134" width="7.375" style="8" customWidth="1"/>
    <col min="16135" max="16136" width="13" style="8" customWidth="1"/>
    <col min="16137" max="16137" width="9.25" style="8" customWidth="1"/>
    <col min="16138" max="16138" width="31.125" style="8" customWidth="1"/>
    <col min="16139" max="16139" width="6.375" style="8" customWidth="1"/>
    <col min="16140" max="16140" width="5.75" style="8" customWidth="1"/>
    <col min="16141" max="16384" width="9" style="8"/>
  </cols>
  <sheetData>
    <row r="1" spans="1:12" ht="8.25" customHeight="1" x14ac:dyDescent="0.15">
      <c r="K1" s="8"/>
    </row>
    <row r="2" spans="1:12" s="13" customFormat="1" ht="15.75" customHeight="1" x14ac:dyDescent="0.15">
      <c r="A2" s="9"/>
      <c r="B2" s="10"/>
      <c r="C2" s="11"/>
      <c r="D2" s="12"/>
      <c r="F2" s="14"/>
      <c r="G2" s="15"/>
      <c r="H2" s="16"/>
      <c r="I2" s="17"/>
      <c r="J2" s="18">
        <f ca="1">TODAY()</f>
        <v>43845</v>
      </c>
    </row>
    <row r="3" spans="1:12" s="13" customFormat="1" ht="16.5" customHeight="1" x14ac:dyDescent="0.15">
      <c r="A3" s="9"/>
      <c r="B3" s="10"/>
      <c r="C3" s="11"/>
      <c r="D3" s="12"/>
      <c r="F3" s="14"/>
      <c r="G3" s="15"/>
      <c r="H3" s="16"/>
      <c r="I3" s="17"/>
    </row>
    <row r="4" spans="1:12" s="13" customFormat="1" ht="17.25" customHeight="1" x14ac:dyDescent="0.15">
      <c r="A4" s="19" t="s">
        <v>0</v>
      </c>
      <c r="B4" s="20"/>
      <c r="C4" s="21"/>
      <c r="D4" s="12"/>
      <c r="F4" s="14"/>
      <c r="G4" s="15"/>
      <c r="H4" s="16"/>
      <c r="I4" s="17"/>
    </row>
    <row r="5" spans="1:12" s="13" customFormat="1" ht="13.5" customHeight="1" thickBot="1" x14ac:dyDescent="0.2">
      <c r="A5" s="22"/>
      <c r="B5" s="22"/>
      <c r="C5" s="21"/>
      <c r="D5" s="23"/>
      <c r="E5" s="24"/>
      <c r="F5" s="25"/>
      <c r="G5" s="26"/>
      <c r="H5" s="27"/>
      <c r="I5" s="28"/>
      <c r="J5" s="24"/>
    </row>
    <row r="6" spans="1:12" s="13" customFormat="1" ht="17.25" customHeight="1" x14ac:dyDescent="0.15">
      <c r="A6" s="29" t="s">
        <v>1</v>
      </c>
      <c r="B6" s="29"/>
      <c r="C6" s="30" t="s">
        <v>2</v>
      </c>
      <c r="D6" s="31"/>
      <c r="E6" s="32"/>
      <c r="F6" s="25"/>
      <c r="G6" s="26"/>
      <c r="H6" s="27"/>
      <c r="I6" s="28"/>
      <c r="J6" s="24"/>
    </row>
    <row r="7" spans="1:12" s="13" customFormat="1" ht="20.25" customHeight="1" x14ac:dyDescent="0.25">
      <c r="A7" s="33"/>
      <c r="B7" s="33"/>
      <c r="C7" s="30"/>
      <c r="D7" s="31"/>
      <c r="E7" s="31"/>
      <c r="F7" s="25"/>
      <c r="G7" s="26"/>
      <c r="I7" s="34" t="s">
        <v>3</v>
      </c>
      <c r="J7" s="34"/>
      <c r="K7" s="34"/>
      <c r="L7" s="34"/>
    </row>
    <row r="8" spans="1:12" s="13" customFormat="1" ht="15.75" customHeight="1" x14ac:dyDescent="0.3">
      <c r="A8" s="35"/>
      <c r="B8" s="36"/>
      <c r="C8" s="36"/>
      <c r="D8" s="31"/>
      <c r="E8" s="37"/>
      <c r="F8" s="25"/>
      <c r="G8" s="26"/>
      <c r="I8" s="38" t="s">
        <v>4</v>
      </c>
      <c r="J8" s="38"/>
      <c r="K8" s="38"/>
      <c r="L8" s="38"/>
    </row>
    <row r="9" spans="1:12" s="42" customFormat="1" ht="21" customHeight="1" x14ac:dyDescent="0.15">
      <c r="A9" s="39" t="s">
        <v>5</v>
      </c>
      <c r="B9" s="40" t="s">
        <v>6</v>
      </c>
      <c r="C9" s="41"/>
      <c r="E9" s="37"/>
      <c r="F9" s="43"/>
      <c r="G9" s="44"/>
      <c r="I9" s="45" t="s">
        <v>7</v>
      </c>
      <c r="J9" s="45"/>
      <c r="K9" s="45"/>
      <c r="L9" s="45"/>
    </row>
    <row r="10" spans="1:12" s="42" customFormat="1" ht="21" customHeight="1" x14ac:dyDescent="0.15">
      <c r="A10" s="39" t="s">
        <v>8</v>
      </c>
      <c r="B10" s="46"/>
      <c r="C10" s="47"/>
      <c r="E10" s="37"/>
      <c r="F10" s="48"/>
      <c r="G10" s="44"/>
      <c r="I10" s="49" t="s">
        <v>9</v>
      </c>
      <c r="J10" s="49"/>
      <c r="K10" s="49"/>
      <c r="L10" s="49"/>
    </row>
    <row r="11" spans="1:12" s="42" customFormat="1" ht="21" customHeight="1" x14ac:dyDescent="0.15">
      <c r="A11" s="39" t="s">
        <v>10</v>
      </c>
      <c r="B11" s="46" t="s">
        <v>11</v>
      </c>
      <c r="C11" s="47"/>
      <c r="F11" s="48"/>
      <c r="G11" s="44"/>
      <c r="I11" s="49" t="s">
        <v>12</v>
      </c>
      <c r="J11" s="49"/>
      <c r="K11" s="49"/>
      <c r="L11" s="49"/>
    </row>
    <row r="12" spans="1:12" s="42" customFormat="1" ht="21" customHeight="1" x14ac:dyDescent="0.25">
      <c r="A12" s="39" t="s">
        <v>13</v>
      </c>
      <c r="B12" s="50" t="s">
        <v>14</v>
      </c>
      <c r="C12" s="51"/>
      <c r="D12" s="52"/>
      <c r="E12" s="53"/>
      <c r="F12" s="48"/>
      <c r="G12" s="44"/>
      <c r="I12" s="54" t="s">
        <v>15</v>
      </c>
      <c r="J12" s="54"/>
      <c r="K12" s="54"/>
      <c r="L12" s="54"/>
    </row>
    <row r="13" spans="1:12" s="42" customFormat="1" ht="21" customHeight="1" x14ac:dyDescent="0.25">
      <c r="A13" s="55" t="s">
        <v>16</v>
      </c>
      <c r="B13" s="50" t="s">
        <v>17</v>
      </c>
      <c r="C13" s="51"/>
      <c r="D13" s="56"/>
      <c r="E13" s="56"/>
      <c r="F13" s="56"/>
      <c r="G13" s="56"/>
      <c r="H13" s="57"/>
      <c r="I13" s="57"/>
      <c r="J13" s="57"/>
    </row>
    <row r="14" spans="1:12" s="13" customFormat="1" ht="15.75" x14ac:dyDescent="0.15">
      <c r="A14" s="9"/>
      <c r="B14" s="10"/>
      <c r="C14" s="10"/>
      <c r="D14" s="58"/>
      <c r="E14" s="58"/>
      <c r="F14" s="58"/>
      <c r="G14" s="58"/>
      <c r="H14" s="16"/>
      <c r="K14" s="59"/>
    </row>
    <row r="15" spans="1:12" s="5" customFormat="1" ht="31.5" customHeight="1" x14ac:dyDescent="0.15">
      <c r="A15" s="60" t="s">
        <v>18</v>
      </c>
      <c r="B15" s="61" t="s">
        <v>19</v>
      </c>
      <c r="C15" s="62" t="s">
        <v>20</v>
      </c>
      <c r="D15" s="62" t="s">
        <v>21</v>
      </c>
      <c r="E15" s="63" t="s">
        <v>22</v>
      </c>
      <c r="F15" s="60" t="s">
        <v>23</v>
      </c>
      <c r="G15" s="64" t="s">
        <v>24</v>
      </c>
      <c r="H15" s="64" t="s">
        <v>25</v>
      </c>
      <c r="I15" s="65" t="s">
        <v>26</v>
      </c>
      <c r="J15" s="66"/>
      <c r="K15" s="67"/>
    </row>
    <row r="16" spans="1:12" s="94" customFormat="1" ht="31.5" customHeight="1" x14ac:dyDescent="0.15">
      <c r="A16" s="88">
        <v>8008863059120</v>
      </c>
      <c r="B16" s="89">
        <v>5942300</v>
      </c>
      <c r="C16" s="89" t="s">
        <v>27</v>
      </c>
      <c r="D16" s="89" t="s">
        <v>28</v>
      </c>
      <c r="E16" s="89" t="s">
        <v>29</v>
      </c>
      <c r="F16" s="89">
        <v>12</v>
      </c>
      <c r="G16" s="90">
        <v>950</v>
      </c>
      <c r="H16" s="89">
        <v>522</v>
      </c>
      <c r="I16" s="91"/>
      <c r="J16" s="92"/>
      <c r="K16" s="93"/>
    </row>
    <row r="17" spans="1:12" s="94" customFormat="1" ht="31.5" customHeight="1" x14ac:dyDescent="0.15">
      <c r="A17" s="88">
        <v>8008863059137</v>
      </c>
      <c r="B17" s="89">
        <v>5942500</v>
      </c>
      <c r="C17" s="89" t="s">
        <v>30</v>
      </c>
      <c r="D17" s="89" t="s">
        <v>31</v>
      </c>
      <c r="E17" s="89" t="s">
        <v>32</v>
      </c>
      <c r="F17" s="89">
        <v>12</v>
      </c>
      <c r="G17" s="90">
        <v>950</v>
      </c>
      <c r="H17" s="89">
        <v>522</v>
      </c>
      <c r="I17" s="91"/>
      <c r="J17" s="92"/>
      <c r="K17" s="93"/>
    </row>
    <row r="18" spans="1:12" s="94" customFormat="1" ht="31.5" customHeight="1" x14ac:dyDescent="0.15">
      <c r="A18" s="95">
        <v>8004129001360</v>
      </c>
      <c r="B18" s="89">
        <f>IF($A18=0,"",(VLOOKUP($A18,[1]ＪＥＴマスター!$A$2:$I$380,2,0)))</f>
        <v>8354813</v>
      </c>
      <c r="C18" s="89" t="str">
        <f>IF($A18=0,"",(VLOOKUP($A18,[1]ＪＥＴマスター!$A$2:$I$380,3,0)))</f>
        <v>スピネッリ</v>
      </c>
      <c r="D18" s="89" t="str">
        <f>IF($A18=0,"",(VLOOKUP($A18,[1]ＪＥＴマスター!$A$2:$I$380,4,0)))</f>
        <v>フォンタマラ・カベルネ・ソーヴィニオン</v>
      </c>
      <c r="E18" s="89" t="str">
        <f>IF($A18=0,"",(VLOOKUP($A18,[1]ＪＥＴマスター!$A$2:$I$380,5,0)))</f>
        <v>750ml</v>
      </c>
      <c r="F18" s="89">
        <f>IF($A18=0,"",(VLOOKUP($A18,[1]ＪＥＴマスター!$A$2:$I$380,6,0)))</f>
        <v>12</v>
      </c>
      <c r="G18" s="90">
        <f>IF($A18=0,"",(VLOOKUP($A18,[1]ＪＥＴマスター!$A$2:$I$380,7,0)))</f>
        <v>1100</v>
      </c>
      <c r="H18" s="89">
        <f t="shared" ref="H18:H35" si="0">G18*55%</f>
        <v>605</v>
      </c>
      <c r="I18" s="91"/>
      <c r="J18" s="92"/>
      <c r="K18" s="93"/>
    </row>
    <row r="19" spans="1:12" s="94" customFormat="1" ht="31.5" customHeight="1" x14ac:dyDescent="0.15">
      <c r="A19" s="96">
        <v>8004129074197</v>
      </c>
      <c r="B19" s="89">
        <f>IF($A19=0,"",(VLOOKUP($A19,[1]ＪＥＴマスター!$A$2:$I$380,2,0)))</f>
        <v>8376114</v>
      </c>
      <c r="C19" s="89" t="str">
        <f>IF($A19=0,"",(VLOOKUP($A19,[1]ＪＥＴマスター!$A$2:$I$380,3,0)))</f>
        <v>スピネッリ</v>
      </c>
      <c r="D19" s="89" t="str">
        <f>IF($A19=0,"",(VLOOKUP($A19,[1]ＪＥＴマスター!$A$2:$I$380,4,0)))</f>
        <v>フォンタマラ・シャルドネ</v>
      </c>
      <c r="E19" s="89" t="str">
        <f>IF($A19=0,"",(VLOOKUP($A19,[1]ＪＥＴマスター!$A$2:$I$380,5,0)))</f>
        <v>750ml</v>
      </c>
      <c r="F19" s="89">
        <f>IF($A19=0,"",(VLOOKUP($A19,[1]ＪＥＴマスター!$A$2:$I$380,6,0)))</f>
        <v>12</v>
      </c>
      <c r="G19" s="90">
        <f>IF($A19=0,"",(VLOOKUP($A19,[1]ＪＥＴマスター!$A$2:$I$380,7,0)))</f>
        <v>1100</v>
      </c>
      <c r="H19" s="89">
        <f t="shared" si="0"/>
        <v>605</v>
      </c>
      <c r="I19" s="91"/>
      <c r="J19" s="92"/>
      <c r="K19" s="93"/>
    </row>
    <row r="20" spans="1:12" s="94" customFormat="1" ht="31.5" customHeight="1" x14ac:dyDescent="0.15">
      <c r="A20" s="95">
        <v>8004129075019</v>
      </c>
      <c r="B20" s="97">
        <f>IF($A20=0,"",(VLOOKUP($A20,[1]ＪＥＴマスター!$A$2:$I$380,2,0)))</f>
        <v>8351112</v>
      </c>
      <c r="C20" s="97" t="str">
        <f>IF($A20=0,"",(VLOOKUP($A20,[1]ＪＥＴマスター!$A$2:$I$380,3,0)))</f>
        <v>スピネッリ</v>
      </c>
      <c r="D20" s="97" t="str">
        <f>IF($A20=0,"",(VLOOKUP($A20,[1]ＪＥＴマスター!$A$2:$I$380,4,0)))</f>
        <v>モンテプルチアーノ・ダブルッツォ</v>
      </c>
      <c r="E20" s="97" t="str">
        <f>IF($A20=0,"",(VLOOKUP($A20,[1]ＪＥＴマスター!$A$2:$I$380,5,0)))</f>
        <v>750ml</v>
      </c>
      <c r="F20" s="97">
        <f>IF($A20=0,"",(VLOOKUP($A20,[1]ＪＥＴマスター!$A$2:$I$380,6,0)))</f>
        <v>12</v>
      </c>
      <c r="G20" s="98">
        <f>IF($A20=0,"",(VLOOKUP($A20,[1]ＪＥＴマスター!$A$2:$I$380,7,0)))</f>
        <v>1100</v>
      </c>
      <c r="H20" s="89">
        <f t="shared" si="0"/>
        <v>605</v>
      </c>
      <c r="I20" s="91"/>
      <c r="J20" s="92"/>
      <c r="K20" s="93"/>
      <c r="L20" s="99"/>
    </row>
    <row r="21" spans="1:12" s="94" customFormat="1" ht="31.5" customHeight="1" x14ac:dyDescent="0.15">
      <c r="A21" s="95">
        <v>8004129075026</v>
      </c>
      <c r="B21" s="97">
        <f>IF($A21=0,"",(VLOOKUP($A21,[1]ＪＥＴマスター!$A$2:$I$380,2,0)))</f>
        <v>8352112</v>
      </c>
      <c r="C21" s="97" t="str">
        <f>IF($A21=0,"",(VLOOKUP($A21,[1]ＪＥＴマスター!$A$2:$I$380,3,0)))</f>
        <v>スピネッリ</v>
      </c>
      <c r="D21" s="97" t="str">
        <f>IF($A21=0,"",(VLOOKUP($A21,[1]ＪＥＴマスター!$A$2:$I$380,4,0)))</f>
        <v>トレッビアーノ・ダブルッツォ</v>
      </c>
      <c r="E21" s="97" t="str">
        <f>IF($A21=0,"",(VLOOKUP($A21,[1]ＪＥＴマスター!$A$2:$I$380,5,0)))</f>
        <v>750ml</v>
      </c>
      <c r="F21" s="97">
        <f>IF($A21=0,"",(VLOOKUP($A21,[1]ＪＥＴマスター!$A$2:$I$380,6,0)))</f>
        <v>12</v>
      </c>
      <c r="G21" s="98">
        <f>IF($A21=0,"",(VLOOKUP($A21,[1]ＪＥＴマスター!$A$2:$I$380,7,0)))</f>
        <v>1100</v>
      </c>
      <c r="H21" s="89">
        <f t="shared" si="0"/>
        <v>605</v>
      </c>
      <c r="I21" s="91"/>
      <c r="J21" s="92"/>
      <c r="K21" s="93"/>
    </row>
    <row r="22" spans="1:12" s="94" customFormat="1" ht="31.5" customHeight="1" x14ac:dyDescent="0.15">
      <c r="A22" s="100">
        <v>8008863012118</v>
      </c>
      <c r="B22" s="97">
        <f>IF($A22=0,"",(VLOOKUP($A22,[1]ＪＥＴマスター!$A$2:$I$380,2,0)))</f>
        <v>5918212</v>
      </c>
      <c r="C22" s="97" t="str">
        <f>IF($A22=0,"",(VLOOKUP($A22,[1]ＪＥＴマスター!$A$2:$I$380,3,0)))</f>
        <v>シグヌム</v>
      </c>
      <c r="D22" s="97" t="str">
        <f>IF($A22=0,"",(VLOOKUP($A22,[1]ＪＥＴマスター!$A$2:$I$380,4,0)))</f>
        <v>ロッソ・サレント</v>
      </c>
      <c r="E22" s="97" t="str">
        <f>IF($A22=0,"",(VLOOKUP($A22,[1]ＪＥＴマスター!$A$2:$I$380,5,0)))</f>
        <v>750ml</v>
      </c>
      <c r="F22" s="97">
        <f>IF($A22=0,"",(VLOOKUP($A22,[1]ＪＥＴマスター!$A$2:$I$380,6,0)))</f>
        <v>12</v>
      </c>
      <c r="G22" s="98">
        <v>1100</v>
      </c>
      <c r="H22" s="89">
        <f t="shared" si="0"/>
        <v>605</v>
      </c>
      <c r="I22" s="91"/>
      <c r="J22" s="92"/>
      <c r="K22" s="93"/>
    </row>
    <row r="23" spans="1:12" s="94" customFormat="1" ht="31.5" customHeight="1" x14ac:dyDescent="0.15">
      <c r="A23" s="100">
        <v>8008863013153</v>
      </c>
      <c r="B23" s="97">
        <f>IF($A23=0,"",(VLOOKUP($A23,[1]ＪＥＴマスター!$A$2:$I$380,2,0)))</f>
        <v>5918012</v>
      </c>
      <c r="C23" s="97" t="str">
        <f>IF($A23=0,"",(VLOOKUP($A23,[1]ＪＥＴマスター!$A$2:$I$380,3,0)))</f>
        <v>シグヌム</v>
      </c>
      <c r="D23" s="97" t="str">
        <f>IF($A23=0,"",(VLOOKUP($A23,[1]ＪＥＴマスター!$A$2:$I$380,4,0)))</f>
        <v>ビアンコ・サレント</v>
      </c>
      <c r="E23" s="97" t="str">
        <f>IF($A23=0,"",(VLOOKUP($A23,[1]ＪＥＴマスター!$A$2:$I$380,5,0)))</f>
        <v>750ml</v>
      </c>
      <c r="F23" s="97">
        <f>IF($A23=0,"",(VLOOKUP($A23,[1]ＪＥＴマスター!$A$2:$I$380,6,0)))</f>
        <v>12</v>
      </c>
      <c r="G23" s="98">
        <v>1100</v>
      </c>
      <c r="H23" s="89">
        <f t="shared" si="0"/>
        <v>605</v>
      </c>
      <c r="I23" s="91"/>
      <c r="J23" s="92"/>
      <c r="K23" s="93"/>
    </row>
    <row r="24" spans="1:12" s="94" customFormat="1" ht="31.5" customHeight="1" x14ac:dyDescent="0.15">
      <c r="A24" s="100">
        <v>8008863024081</v>
      </c>
      <c r="B24" s="97">
        <f>IF($A24=0,"",(VLOOKUP($A24,[1]ＪＥＴマスター!$A$2:$I$380,2,0)))</f>
        <v>5935212</v>
      </c>
      <c r="C24" s="97" t="str">
        <f>IF($A24=0,"",(VLOOKUP($A24,[1]ＪＥＴマスター!$A$2:$I$380,3,0)))</f>
        <v>ドゥーカ・マッテオ・
プリモ</v>
      </c>
      <c r="D24" s="97" t="str">
        <f>IF($A24=0,"",(VLOOKUP($A24,[1]ＪＥＴマスター!$A$2:$I$380,4,0)))</f>
        <v>メルロー</v>
      </c>
      <c r="E24" s="97" t="str">
        <f>IF($A24=0,"",(VLOOKUP($A24,[1]ＪＥＴマスター!$A$2:$I$380,5,0)))</f>
        <v>750ml</v>
      </c>
      <c r="F24" s="97">
        <f>IF($A24=0,"",(VLOOKUP($A24,[1]ＪＥＴマスター!$A$2:$I$380,6,0)))</f>
        <v>12</v>
      </c>
      <c r="G24" s="98">
        <f>IF($A24=0,"",(VLOOKUP($A24,[1]ＪＥＴマスター!$A$2:$I$380,7,0)))</f>
        <v>1100</v>
      </c>
      <c r="H24" s="89">
        <f t="shared" si="0"/>
        <v>605</v>
      </c>
      <c r="I24" s="91"/>
      <c r="J24" s="92"/>
      <c r="K24" s="93"/>
    </row>
    <row r="25" spans="1:12" s="94" customFormat="1" ht="31.5" customHeight="1" x14ac:dyDescent="0.15">
      <c r="A25" s="100">
        <v>8008863024111</v>
      </c>
      <c r="B25" s="97">
        <f>IF($A25=0,"",(VLOOKUP($A25,[1]ＪＥＴマスター!$A$2:$I$380,2,0)))</f>
        <v>5938212</v>
      </c>
      <c r="C25" s="97" t="str">
        <f>IF($A25=0,"",(VLOOKUP($A25,[1]ＪＥＴマスター!$A$2:$I$380,3,0)))</f>
        <v>ドゥーカ・マッテオ・
プリモ</v>
      </c>
      <c r="D25" s="97" t="str">
        <f>IF($A25=0,"",(VLOOKUP($A25,[1]ＪＥＴマスター!$A$2:$I$380,4,0)))</f>
        <v xml:space="preserve">ソアーヴェ </v>
      </c>
      <c r="E25" s="97" t="str">
        <f>IF($A25=0,"",(VLOOKUP($A25,[1]ＪＥＴマスター!$A$2:$I$380,5,0)))</f>
        <v>750ml</v>
      </c>
      <c r="F25" s="97">
        <f>IF($A25=0,"",(VLOOKUP($A25,[1]ＪＥＴマスター!$A$2:$I$380,6,0)))</f>
        <v>12</v>
      </c>
      <c r="G25" s="98">
        <f>IF($A25=0,"",(VLOOKUP($A25,[1]ＪＥＴマスター!$A$2:$I$380,7,0)))</f>
        <v>1100</v>
      </c>
      <c r="H25" s="89">
        <f t="shared" si="0"/>
        <v>605</v>
      </c>
      <c r="I25" s="91"/>
      <c r="J25" s="92"/>
      <c r="K25" s="93"/>
    </row>
    <row r="26" spans="1:12" s="94" customFormat="1" ht="31.5" customHeight="1" x14ac:dyDescent="0.15">
      <c r="A26" s="100">
        <v>8000254004252</v>
      </c>
      <c r="B26" s="97">
        <f>IF($A26=0,"",(VLOOKUP($A26,[1]ＪＥＴマスター!$A$2:$I$380,2,0)))</f>
        <v>8578415</v>
      </c>
      <c r="C26" s="97" t="str">
        <f>IF($A26=0,"",(VLOOKUP($A26,[1]ＪＥＴマスター!$A$2:$I$380,3,0)))</f>
        <v>セッテソリ</v>
      </c>
      <c r="D26" s="97" t="str">
        <f>IF($A26=0,"",(VLOOKUP($A26,[1]ＪＥＴマスター!$A$2:$I$380,4,0)))</f>
        <v>イニコン　グリッロ</v>
      </c>
      <c r="E26" s="97" t="str">
        <f>IF($A26=0,"",(VLOOKUP($A26,[1]ＪＥＴマスター!$A$2:$I$380,5,0)))</f>
        <v>750ml</v>
      </c>
      <c r="F26" s="97">
        <f>IF($A26=0,"",(VLOOKUP($A26,[1]ＪＥＴマスター!$A$2:$I$380,6,0)))</f>
        <v>6</v>
      </c>
      <c r="G26" s="98">
        <f>IF($A26=0,"",(VLOOKUP($A26,[1]ＪＥＴマスター!$A$2:$I$380,7,0)))</f>
        <v>1200</v>
      </c>
      <c r="H26" s="89">
        <f t="shared" si="0"/>
        <v>660</v>
      </c>
      <c r="I26" s="91"/>
      <c r="J26" s="92"/>
      <c r="K26" s="93"/>
    </row>
    <row r="27" spans="1:12" s="94" customFormat="1" ht="31.5" customHeight="1" x14ac:dyDescent="0.15">
      <c r="A27" s="100">
        <v>8000254004559</v>
      </c>
      <c r="B27" s="97">
        <f>IF($A27=0,"",(VLOOKUP($A27,[1]ＪＥＴマスター!$A$2:$I$380,2,0)))</f>
        <v>8580015</v>
      </c>
      <c r="C27" s="97" t="str">
        <f>IF($A27=0,"",(VLOOKUP($A27,[1]ＪＥＴマスター!$A$2:$I$380,3,0)))</f>
        <v>セッテソリ</v>
      </c>
      <c r="D27" s="97" t="str">
        <f>IF($A27=0,"",(VLOOKUP($A27,[1]ＪＥＴマスター!$A$2:$I$380,4,0)))</f>
        <v>イニコン　シラーズ</v>
      </c>
      <c r="E27" s="97" t="str">
        <f>IF($A27=0,"",(VLOOKUP($A27,[1]ＪＥＴマスター!$A$2:$I$380,5,0)))</f>
        <v>750ml</v>
      </c>
      <c r="F27" s="97">
        <f>IF($A27=0,"",(VLOOKUP($A27,[1]ＪＥＴマスター!$A$2:$I$380,6,0)))</f>
        <v>6</v>
      </c>
      <c r="G27" s="98">
        <f>IF($A27=0,"",(VLOOKUP($A27,[1]ＪＥＴマスター!$A$2:$I$380,7,0)))</f>
        <v>1200</v>
      </c>
      <c r="H27" s="89">
        <f t="shared" si="0"/>
        <v>660</v>
      </c>
      <c r="I27" s="91"/>
      <c r="J27" s="92"/>
      <c r="K27" s="93"/>
    </row>
    <row r="28" spans="1:12" s="94" customFormat="1" ht="31.5" customHeight="1" x14ac:dyDescent="0.15">
      <c r="A28" s="88">
        <v>8008863055610</v>
      </c>
      <c r="B28" s="89">
        <f>IF($A28=0,"",(VLOOKUP($A28,[1]ＪＥＴマスター!$A$2:$I$380,2,0)))</f>
        <v>5942216</v>
      </c>
      <c r="C28" s="89" t="str">
        <f>IF($A28=0,"",(VLOOKUP($A28,[1]ＪＥＴマスター!$A$2:$I$380,3,0)))</f>
        <v>リオーネ・デイ・
ドージ</v>
      </c>
      <c r="D28" s="89" t="str">
        <f>IF($A28=0,"",(VLOOKUP($A28,[1]ＪＥＴマスター!$A$2:$I$380,4,0)))</f>
        <v>シャルドネ・ヴェネト・バリック</v>
      </c>
      <c r="E28" s="89" t="str">
        <f>IF($A28=0,"",(VLOOKUP($A28,[1]ＪＥＴマスター!$A$2:$I$380,5,0)))</f>
        <v>750ml</v>
      </c>
      <c r="F28" s="89">
        <f>IF($A28=0,"",(VLOOKUP($A28,[1]ＪＥＴマスター!$A$2:$I$380,6,0)))</f>
        <v>6</v>
      </c>
      <c r="G28" s="90">
        <f>IF($A28=0,"",(VLOOKUP($A28,[1]ＪＥＴマスター!$A$2:$I$380,7,0)))</f>
        <v>1300</v>
      </c>
      <c r="H28" s="89">
        <f t="shared" si="0"/>
        <v>715.00000000000011</v>
      </c>
      <c r="I28" s="91"/>
      <c r="J28" s="92"/>
      <c r="K28" s="93"/>
    </row>
    <row r="29" spans="1:12" s="94" customFormat="1" ht="31.5" customHeight="1" x14ac:dyDescent="0.15">
      <c r="A29" s="88">
        <v>8008863017847</v>
      </c>
      <c r="B29" s="89">
        <f>IF($A29=0,"",(VLOOKUP($A29,[1]ＪＥＴマスター!$A$2:$I$380,2,0)))</f>
        <v>5940110</v>
      </c>
      <c r="C29" s="89" t="str">
        <f>IF($A29=0,"",(VLOOKUP($A29,[1]ＪＥＴマスター!$A$2:$I$380,3,0)))</f>
        <v>リオーネ・デイ・
ドージ</v>
      </c>
      <c r="D29" s="89" t="str">
        <f>IF($A29=0,"",(VLOOKUP($A29,[1]ＪＥＴマスター!$A$2:$I$380,4,0)))</f>
        <v>サリチェ・サレンティーノ・リゼルヴァ</v>
      </c>
      <c r="E29" s="89" t="str">
        <f>IF($A29=0,"",(VLOOKUP($A29,[1]ＪＥＴマスター!$A$2:$I$380,5,0)))</f>
        <v>750ml</v>
      </c>
      <c r="F29" s="89">
        <f>IF($A29=0,"",(VLOOKUP($A29,[1]ＪＥＴマスター!$A$2:$I$380,6,0)))</f>
        <v>6</v>
      </c>
      <c r="G29" s="90">
        <f>IF($A29=0,"",(VLOOKUP($A29,[1]ＪＥＴマスター!$A$2:$I$380,7,0)))</f>
        <v>1300</v>
      </c>
      <c r="H29" s="89">
        <f t="shared" si="0"/>
        <v>715.00000000000011</v>
      </c>
      <c r="I29" s="91"/>
      <c r="J29" s="92"/>
      <c r="K29" s="93"/>
    </row>
    <row r="30" spans="1:12" s="94" customFormat="1" ht="31.5" customHeight="1" x14ac:dyDescent="0.15">
      <c r="A30" s="88">
        <v>8002062001522</v>
      </c>
      <c r="B30" s="89">
        <f>IF($A30=0,"",(VLOOKUP($A30,[1]ＪＥＴマスター!$A$2:$I$380,2,0)))</f>
        <v>6101111</v>
      </c>
      <c r="C30" s="89" t="str">
        <f>IF($A30=0,"",(VLOOKUP($A30,[1]ＪＥＴマスター!$A$2:$I$380,3,0)))</f>
        <v>マァジ</v>
      </c>
      <c r="D30" s="89" t="str">
        <f>IF($A30=0,"",(VLOOKUP($A30,[1]ＪＥＴマスター!$A$2:$I$380,4,0)))</f>
        <v>モデッロ・ロッソ・デッレ・ヴェネツィエ</v>
      </c>
      <c r="E30" s="89" t="str">
        <f>IF($A30=0,"",(VLOOKUP($A30,[1]ＪＥＴマスター!$A$2:$I$380,5,0)))</f>
        <v>750ml</v>
      </c>
      <c r="F30" s="89">
        <f>IF($A30=0,"",(VLOOKUP($A30,[1]ＪＥＴマスター!$A$2:$I$380,6,0)))</f>
        <v>12</v>
      </c>
      <c r="G30" s="90">
        <v>1800</v>
      </c>
      <c r="H30" s="89">
        <f t="shared" si="0"/>
        <v>990.00000000000011</v>
      </c>
      <c r="I30" s="91"/>
      <c r="J30" s="92"/>
      <c r="K30" s="93"/>
    </row>
    <row r="31" spans="1:12" s="94" customFormat="1" ht="31.5" customHeight="1" x14ac:dyDescent="0.15">
      <c r="A31" s="88">
        <v>8002062001560</v>
      </c>
      <c r="B31" s="89">
        <f>IF($A31=0,"",(VLOOKUP($A31,[1]ＪＥＴマスター!$A$2:$I$380,2,0)))</f>
        <v>6131211</v>
      </c>
      <c r="C31" s="89" t="str">
        <f>IF($A31=0,"",(VLOOKUP($A31,[1]ＪＥＴマスター!$A$2:$I$380,3,0)))</f>
        <v>マァジ</v>
      </c>
      <c r="D31" s="89" t="str">
        <f>IF($A31=0,"",(VLOOKUP($A31,[1]ＪＥＴマスター!$A$2:$I$380,4,0)))</f>
        <v>モデッロ・ビアンコ・デッレ･ヴェネツィエ</v>
      </c>
      <c r="E31" s="89" t="str">
        <f>IF($A31=0,"",(VLOOKUP($A31,[1]ＪＥＴマスター!$A$2:$I$380,5,0)))</f>
        <v>750ml</v>
      </c>
      <c r="F31" s="89">
        <f>IF($A31=0,"",(VLOOKUP($A31,[1]ＪＥＴマスター!$A$2:$I$380,6,0)))</f>
        <v>12</v>
      </c>
      <c r="G31" s="90">
        <v>2000</v>
      </c>
      <c r="H31" s="89">
        <f t="shared" si="0"/>
        <v>1100</v>
      </c>
      <c r="I31" s="91"/>
      <c r="J31" s="92"/>
      <c r="K31" s="93"/>
    </row>
    <row r="32" spans="1:12" s="94" customFormat="1" ht="31.5" customHeight="1" x14ac:dyDescent="0.15">
      <c r="A32" s="88">
        <v>8007425200017</v>
      </c>
      <c r="B32" s="89">
        <f>IF($A32=0,"",(VLOOKUP($A32,[1]ＪＥＴマスター!$A$2:$I$380,2,0)))</f>
        <v>6951411</v>
      </c>
      <c r="C32" s="89" t="str">
        <f>IF($A32=0,"",(VLOOKUP($A32,[1]ＪＥＴマスター!$A$2:$I$380,3,0)))</f>
        <v>マルケージ・デ・フレスコバルディ</v>
      </c>
      <c r="D32" s="89" t="str">
        <f>IF($A32=0,"",(VLOOKUP($A32,[1]ＪＥＴマスター!$A$2:$I$380,4,0)))</f>
        <v>レモーレ</v>
      </c>
      <c r="E32" s="89" t="str">
        <f>IF($A32=0,"",(VLOOKUP($A32,[1]ＪＥＴマスター!$A$2:$I$380,5,0)))</f>
        <v>750ml</v>
      </c>
      <c r="F32" s="89">
        <f>IF($A32=0,"",(VLOOKUP($A32,[1]ＪＥＴマスター!$A$2:$I$380,6,0)))</f>
        <v>6</v>
      </c>
      <c r="G32" s="90">
        <v>2000</v>
      </c>
      <c r="H32" s="89">
        <f t="shared" si="0"/>
        <v>1100</v>
      </c>
      <c r="I32" s="91"/>
      <c r="J32" s="92"/>
      <c r="K32" s="93"/>
    </row>
    <row r="33" spans="1:11" s="94" customFormat="1" ht="31.5" customHeight="1" x14ac:dyDescent="0.15">
      <c r="A33" s="88">
        <v>8007425001539</v>
      </c>
      <c r="B33" s="89">
        <f>IF($A33=0,"",(VLOOKUP($A33,[1]ＪＥＴマスター!$A$2:$I$380,2,0)))</f>
        <v>6951512</v>
      </c>
      <c r="C33" s="89" t="str">
        <f>IF($A33=0,"",(VLOOKUP($A33,[1]ＪＥＴマスター!$A$2:$I$380,3,0)))</f>
        <v>マルケージ・デ・フレスコバルディ</v>
      </c>
      <c r="D33" s="89" t="str">
        <f>IF($A33=0,"",(VLOOKUP($A33,[1]ＪＥＴマスター!$A$2:$I$380,4,0)))</f>
        <v>レモーレ・ビアンコ</v>
      </c>
      <c r="E33" s="89" t="str">
        <f>IF($A33=0,"",(VLOOKUP($A33,[1]ＪＥＴマスター!$A$2:$I$380,5,0)))</f>
        <v>750ml</v>
      </c>
      <c r="F33" s="89">
        <f>IF($A33=0,"",(VLOOKUP($A33,[1]ＪＥＴマスター!$A$2:$I$380,6,0)))</f>
        <v>6</v>
      </c>
      <c r="G33" s="90">
        <v>2000</v>
      </c>
      <c r="H33" s="89">
        <f t="shared" si="0"/>
        <v>1100</v>
      </c>
      <c r="I33" s="91"/>
      <c r="J33" s="92"/>
      <c r="K33" s="93"/>
    </row>
    <row r="34" spans="1:11" s="94" customFormat="1" ht="31.5" customHeight="1" x14ac:dyDescent="0.15">
      <c r="A34" s="88">
        <v>8020735007008</v>
      </c>
      <c r="B34" s="89">
        <f>IF($A34=0,"",(VLOOKUP($A34,[1]ＪＥＴマスター!$A$2:$I$380,2,0)))</f>
        <v>8401112</v>
      </c>
      <c r="C34" s="89" t="str">
        <f>IF($A34=0,"",(VLOOKUP($A34,[1]ＪＥＴマスター!$A$2:$I$380,3,0)))</f>
        <v>プラネタ</v>
      </c>
      <c r="D34" s="89" t="str">
        <f>IF($A34=0,"",(VLOOKUP($A34,[1]ＪＥＴマスター!$A$2:$I$380,4,0)))</f>
        <v>ラ・セグレタ・ロッソ</v>
      </c>
      <c r="E34" s="89" t="str">
        <f>IF($A34=0,"",(VLOOKUP($A34,[1]ＪＥＴマスター!$A$2:$I$380,5,0)))</f>
        <v>750ml</v>
      </c>
      <c r="F34" s="89">
        <f>IF($A34=0,"",(VLOOKUP($A34,[1]ＪＥＴマスター!$A$2:$I$380,6,0)))</f>
        <v>12</v>
      </c>
      <c r="G34" s="90">
        <f>IF($A34=0,"",(VLOOKUP($A34,[1]ＪＥＴマスター!$A$2:$I$380,7,0)))</f>
        <v>2000</v>
      </c>
      <c r="H34" s="89">
        <f t="shared" si="0"/>
        <v>1100</v>
      </c>
      <c r="I34" s="91"/>
      <c r="J34" s="92"/>
      <c r="K34" s="93"/>
    </row>
    <row r="35" spans="1:11" s="94" customFormat="1" ht="31.5" customHeight="1" x14ac:dyDescent="0.15">
      <c r="A35" s="88">
        <v>8020735001006</v>
      </c>
      <c r="B35" s="89">
        <f>IF($A35=0,"",(VLOOKUP($A35,[1]ＪＥＴマスター!$A$2:$I$380,2,0)))</f>
        <v>8421312</v>
      </c>
      <c r="C35" s="89" t="str">
        <f>IF($A35=0,"",(VLOOKUP($A35,[1]ＪＥＴマスター!$A$2:$I$380,3,0)))</f>
        <v>プラネタ</v>
      </c>
      <c r="D35" s="89" t="str">
        <f>IF($A35=0,"",(VLOOKUP($A35,[1]ＪＥＴマスター!$A$2:$I$380,4,0)))</f>
        <v>ラ・セグレタ・ビアンコ</v>
      </c>
      <c r="E35" s="89" t="str">
        <f>IF($A35=0,"",(VLOOKUP($A35,[1]ＪＥＴマスター!$A$2:$I$380,5,0)))</f>
        <v>750ml</v>
      </c>
      <c r="F35" s="89">
        <f>IF($A35=0,"",(VLOOKUP($A35,[1]ＪＥＴマスター!$A$2:$I$380,6,0)))</f>
        <v>12</v>
      </c>
      <c r="G35" s="90">
        <f>IF($A35=0,"",(VLOOKUP($A35,[1]ＪＥＴマスター!$A$2:$I$380,7,0)))</f>
        <v>2000</v>
      </c>
      <c r="H35" s="89">
        <f t="shared" si="0"/>
        <v>1100</v>
      </c>
      <c r="I35" s="91"/>
      <c r="J35" s="92"/>
      <c r="K35" s="93"/>
    </row>
    <row r="36" spans="1:11" s="69" customFormat="1" ht="16.5" customHeight="1" thickBot="1" x14ac:dyDescent="0.2">
      <c r="A36" s="70"/>
      <c r="B36" s="70" t="str">
        <f>IF($A36=0,"",(VLOOKUP($A36,[1]ＪＥＴマスター!$A$2:$I$380,2,0)))</f>
        <v/>
      </c>
      <c r="C36" s="70" t="str">
        <f>IF($A36=0,"",(VLOOKUP($A36,[1]ＪＥＴマスター!$A$2:$I$380,3,0)))</f>
        <v/>
      </c>
      <c r="D36" s="70" t="str">
        <f>IF($A36=0,"",(VLOOKUP($A36,[1]ＪＥＴマスター!$A$2:$I$380,4,0)))</f>
        <v/>
      </c>
      <c r="E36" s="70" t="str">
        <f>IF($A36=0,"",(VLOOKUP($A36,[1]ＪＥＴマスター!$A$2:$I$380,5,0)))</f>
        <v/>
      </c>
      <c r="F36" s="70" t="str">
        <f>IF($A36=0,"",(VLOOKUP($A36,[1]ＪＥＴマスター!$A$2:$I$380,6,0)))</f>
        <v/>
      </c>
      <c r="G36" s="70" t="str">
        <f>IF($A36=0,"",(VLOOKUP($A36,[1]ＪＥＴマスター!$A$2:$I$380,7,0)))</f>
        <v/>
      </c>
      <c r="H36" s="70" t="str">
        <f>IF($A36=0,"",(VLOOKUP($A36,[1]ＪＥＴマスター!$A$2:$I$380,8,0)))</f>
        <v/>
      </c>
      <c r="I36" s="71"/>
      <c r="J36" s="72"/>
      <c r="K36" s="68"/>
    </row>
    <row r="37" spans="1:11" s="69" customFormat="1" ht="40.5" customHeight="1" x14ac:dyDescent="0.15">
      <c r="A37" s="73"/>
      <c r="B37" s="74"/>
      <c r="C37" s="74"/>
      <c r="D37" s="74"/>
      <c r="E37" s="74"/>
      <c r="F37" s="74"/>
      <c r="G37" s="74"/>
      <c r="H37" s="74"/>
      <c r="I37" s="74"/>
      <c r="J37" s="75"/>
      <c r="K37" s="68"/>
    </row>
    <row r="38" spans="1:11" s="69" customFormat="1" ht="40.5" customHeight="1" thickBot="1" x14ac:dyDescent="0.2">
      <c r="A38" s="76"/>
      <c r="B38" s="77" t="str">
        <f>IF($A38=0,"",(VLOOKUP($A38,[1]ＪＥＴマスター!$A$2:$I$380,2,0)))</f>
        <v/>
      </c>
      <c r="C38" s="77" t="str">
        <f>IF($A38=0,"",(VLOOKUP($A38,[1]ＪＥＴマスター!$A$2:$I$380,3,0)))</f>
        <v/>
      </c>
      <c r="D38" s="77" t="str">
        <f>IF($A38=0,"",(VLOOKUP($A38,[1]ＪＥＴマスター!$A$2:$I$380,4,0)))</f>
        <v/>
      </c>
      <c r="E38" s="77" t="str">
        <f>IF($A38=0,"",(VLOOKUP($A38,[1]ＪＥＴマスター!$A$2:$I$380,5,0)))</f>
        <v/>
      </c>
      <c r="F38" s="77" t="str">
        <f>IF($A38=0,"",(VLOOKUP($A38,[1]ＪＥＴマスター!$A$2:$I$380,6,0)))</f>
        <v/>
      </c>
      <c r="G38" s="77" t="str">
        <f>IF($A38=0,"",(VLOOKUP($A38,[1]ＪＥＴマスター!$A$2:$I$380,7,0)))</f>
        <v/>
      </c>
      <c r="H38" s="77" t="str">
        <f>IF($A38=0,"",(VLOOKUP($A38,[1]ＪＥＴマスター!$A$2:$I$380,8,0)))</f>
        <v/>
      </c>
      <c r="I38" s="78"/>
      <c r="J38" s="79"/>
      <c r="K38" s="68"/>
    </row>
    <row r="39" spans="1:11" s="69" customFormat="1" x14ac:dyDescent="0.15">
      <c r="A39" s="80"/>
      <c r="B39" s="81"/>
      <c r="C39" s="81"/>
      <c r="D39" s="82"/>
      <c r="E39" s="83"/>
      <c r="F39" s="84"/>
      <c r="G39" s="85"/>
      <c r="H39" s="86"/>
      <c r="K39" s="68"/>
    </row>
    <row r="40" spans="1:11" s="69" customFormat="1" x14ac:dyDescent="0.15">
      <c r="A40" s="80"/>
      <c r="B40" s="81"/>
      <c r="C40" s="81"/>
      <c r="D40" s="82"/>
      <c r="E40" s="83"/>
      <c r="F40" s="84"/>
      <c r="G40" s="85"/>
      <c r="H40" s="86"/>
      <c r="K40" s="68"/>
    </row>
    <row r="41" spans="1:11" s="69" customFormat="1" x14ac:dyDescent="0.15">
      <c r="A41" s="80"/>
      <c r="B41" s="81"/>
      <c r="C41" s="81"/>
      <c r="D41" s="82"/>
      <c r="E41" s="83"/>
      <c r="F41" s="84"/>
      <c r="G41" s="85"/>
      <c r="H41" s="86"/>
      <c r="K41" s="68"/>
    </row>
    <row r="42" spans="1:11" s="69" customFormat="1" x14ac:dyDescent="0.15">
      <c r="A42" s="80"/>
      <c r="B42" s="81"/>
      <c r="C42" s="81"/>
      <c r="D42" s="82"/>
      <c r="E42" s="83"/>
      <c r="F42" s="84"/>
      <c r="G42" s="85"/>
      <c r="H42" s="86"/>
      <c r="K42" s="68"/>
    </row>
    <row r="43" spans="1:11" s="69" customFormat="1" x14ac:dyDescent="0.15">
      <c r="A43" s="80"/>
      <c r="B43" s="81"/>
      <c r="C43" s="81"/>
      <c r="D43" s="82"/>
      <c r="E43" s="83"/>
      <c r="F43" s="84"/>
      <c r="G43" s="85"/>
      <c r="H43" s="86"/>
      <c r="K43" s="68"/>
    </row>
    <row r="44" spans="1:11" s="69" customFormat="1" x14ac:dyDescent="0.15">
      <c r="A44" s="80"/>
      <c r="B44" s="81"/>
      <c r="C44" s="81"/>
      <c r="D44" s="82"/>
      <c r="E44" s="83"/>
      <c r="F44" s="84"/>
      <c r="G44" s="85"/>
      <c r="H44" s="86"/>
      <c r="K44" s="68"/>
    </row>
    <row r="45" spans="1:11" s="69" customFormat="1" x14ac:dyDescent="0.15">
      <c r="A45" s="80"/>
      <c r="B45" s="81"/>
      <c r="C45" s="81"/>
      <c r="D45" s="82"/>
      <c r="E45" s="83"/>
      <c r="F45" s="84"/>
      <c r="G45" s="85"/>
      <c r="H45" s="86"/>
      <c r="K45" s="68"/>
    </row>
    <row r="46" spans="1:11" s="69" customFormat="1" x14ac:dyDescent="0.15">
      <c r="A46" s="80"/>
      <c r="B46" s="81"/>
      <c r="C46" s="81"/>
      <c r="D46" s="82"/>
      <c r="E46" s="83"/>
      <c r="F46" s="84"/>
      <c r="G46" s="85"/>
      <c r="H46" s="86"/>
      <c r="K46" s="68"/>
    </row>
    <row r="47" spans="1:11" s="69" customFormat="1" x14ac:dyDescent="0.15">
      <c r="A47" s="80"/>
      <c r="B47" s="81"/>
      <c r="C47" s="81"/>
      <c r="D47" s="82"/>
      <c r="E47" s="83"/>
      <c r="F47" s="84"/>
      <c r="G47" s="85"/>
      <c r="H47" s="86"/>
      <c r="K47" s="68"/>
    </row>
    <row r="48" spans="1:11" s="69" customFormat="1" x14ac:dyDescent="0.15">
      <c r="A48" s="80"/>
      <c r="B48" s="81"/>
      <c r="C48" s="81"/>
      <c r="D48" s="82"/>
      <c r="E48" s="83"/>
      <c r="F48" s="84"/>
      <c r="G48" s="85"/>
      <c r="H48" s="86"/>
      <c r="K48" s="68"/>
    </row>
    <row r="49" spans="1:11" s="69" customFormat="1" x14ac:dyDescent="0.15">
      <c r="A49" s="80"/>
      <c r="B49" s="81"/>
      <c r="C49" s="81"/>
      <c r="D49" s="82"/>
      <c r="E49" s="83"/>
      <c r="F49" s="84"/>
      <c r="G49" s="85"/>
      <c r="H49" s="86"/>
      <c r="K49" s="68"/>
    </row>
    <row r="50" spans="1:11" s="69" customFormat="1" x14ac:dyDescent="0.15">
      <c r="A50" s="80"/>
      <c r="B50" s="81"/>
      <c r="C50" s="81"/>
      <c r="D50" s="82"/>
      <c r="E50" s="83"/>
      <c r="F50" s="84"/>
      <c r="G50" s="85"/>
      <c r="H50" s="86"/>
      <c r="K50" s="68"/>
    </row>
    <row r="51" spans="1:11" s="69" customFormat="1" x14ac:dyDescent="0.15">
      <c r="A51" s="80"/>
      <c r="B51" s="81"/>
      <c r="C51" s="81"/>
      <c r="D51" s="82"/>
      <c r="E51" s="83"/>
      <c r="F51" s="84"/>
      <c r="G51" s="85"/>
      <c r="H51" s="86"/>
      <c r="K51" s="68"/>
    </row>
    <row r="52" spans="1:11" s="69" customFormat="1" x14ac:dyDescent="0.15">
      <c r="A52" s="80"/>
      <c r="B52" s="81"/>
      <c r="C52" s="81"/>
      <c r="D52" s="82"/>
      <c r="E52" s="83"/>
      <c r="F52" s="84"/>
      <c r="G52" s="85"/>
      <c r="H52" s="86"/>
      <c r="K52" s="68"/>
    </row>
    <row r="53" spans="1:11" s="69" customFormat="1" x14ac:dyDescent="0.15">
      <c r="A53" s="80"/>
      <c r="B53" s="81"/>
      <c r="C53" s="81"/>
      <c r="D53" s="82"/>
      <c r="E53" s="83"/>
      <c r="F53" s="84"/>
      <c r="G53" s="85"/>
      <c r="H53" s="86"/>
      <c r="K53" s="68"/>
    </row>
    <row r="54" spans="1:11" s="69" customFormat="1" x14ac:dyDescent="0.15">
      <c r="A54" s="80"/>
      <c r="B54" s="81"/>
      <c r="C54" s="81"/>
      <c r="D54" s="82"/>
      <c r="E54" s="83"/>
      <c r="F54" s="84"/>
      <c r="G54" s="85"/>
      <c r="H54" s="86"/>
      <c r="K54" s="68"/>
    </row>
    <row r="55" spans="1:11" s="69" customFormat="1" x14ac:dyDescent="0.15">
      <c r="A55" s="80"/>
      <c r="B55" s="81"/>
      <c r="C55" s="81"/>
      <c r="D55" s="82"/>
      <c r="E55" s="83"/>
      <c r="F55" s="84"/>
      <c r="G55" s="85"/>
      <c r="H55" s="86"/>
      <c r="K55" s="68"/>
    </row>
    <row r="56" spans="1:11" s="69" customFormat="1" x14ac:dyDescent="0.15">
      <c r="A56" s="80"/>
      <c r="B56" s="81"/>
      <c r="C56" s="81"/>
      <c r="D56" s="82"/>
      <c r="E56" s="83"/>
      <c r="F56" s="84"/>
      <c r="G56" s="85"/>
      <c r="H56" s="86"/>
      <c r="K56" s="68"/>
    </row>
    <row r="57" spans="1:11" s="69" customFormat="1" x14ac:dyDescent="0.15">
      <c r="A57" s="80"/>
      <c r="B57" s="81"/>
      <c r="C57" s="81"/>
      <c r="D57" s="82"/>
      <c r="E57" s="83"/>
      <c r="F57" s="84"/>
      <c r="G57" s="85"/>
      <c r="H57" s="86"/>
      <c r="K57" s="68"/>
    </row>
    <row r="58" spans="1:11" s="69" customFormat="1" x14ac:dyDescent="0.15">
      <c r="A58" s="80"/>
      <c r="B58" s="81"/>
      <c r="C58" s="81"/>
      <c r="D58" s="82"/>
      <c r="E58" s="83"/>
      <c r="F58" s="84"/>
      <c r="G58" s="85"/>
      <c r="H58" s="86"/>
      <c r="K58" s="68"/>
    </row>
    <row r="59" spans="1:11" s="69" customFormat="1" x14ac:dyDescent="0.15">
      <c r="A59" s="80"/>
      <c r="B59" s="81"/>
      <c r="C59" s="81"/>
      <c r="D59" s="82"/>
      <c r="E59" s="83"/>
      <c r="F59" s="84"/>
      <c r="G59" s="85"/>
      <c r="H59" s="86"/>
      <c r="K59" s="68"/>
    </row>
    <row r="60" spans="1:11" s="69" customFormat="1" x14ac:dyDescent="0.15">
      <c r="A60" s="80"/>
      <c r="B60" s="81"/>
      <c r="C60" s="81"/>
      <c r="D60" s="82"/>
      <c r="E60" s="83"/>
      <c r="F60" s="84"/>
      <c r="G60" s="85"/>
      <c r="H60" s="86"/>
      <c r="K60" s="68"/>
    </row>
    <row r="61" spans="1:11" s="69" customFormat="1" x14ac:dyDescent="0.15">
      <c r="A61" s="80"/>
      <c r="B61" s="81"/>
      <c r="C61" s="81"/>
      <c r="D61" s="82"/>
      <c r="E61" s="83"/>
      <c r="F61" s="84"/>
      <c r="G61" s="85"/>
      <c r="H61" s="86"/>
      <c r="K61" s="68"/>
    </row>
    <row r="62" spans="1:11" s="69" customFormat="1" x14ac:dyDescent="0.15">
      <c r="A62" s="80"/>
      <c r="B62" s="81"/>
      <c r="C62" s="81"/>
      <c r="D62" s="82"/>
      <c r="E62" s="83"/>
      <c r="F62" s="84"/>
      <c r="G62" s="85"/>
      <c r="H62" s="86"/>
      <c r="K62" s="68"/>
    </row>
    <row r="63" spans="1:11" s="69" customFormat="1" x14ac:dyDescent="0.15">
      <c r="A63" s="80"/>
      <c r="B63" s="81"/>
      <c r="C63" s="81"/>
      <c r="D63" s="82"/>
      <c r="E63" s="83"/>
      <c r="F63" s="84"/>
      <c r="G63" s="85"/>
      <c r="H63" s="86"/>
      <c r="K63" s="68"/>
    </row>
    <row r="64" spans="1:11" s="69" customFormat="1" x14ac:dyDescent="0.15">
      <c r="A64" s="80"/>
      <c r="B64" s="81"/>
      <c r="C64" s="81"/>
      <c r="D64" s="82"/>
      <c r="E64" s="83"/>
      <c r="F64" s="84"/>
      <c r="G64" s="85"/>
      <c r="H64" s="86"/>
      <c r="K64" s="68"/>
    </row>
    <row r="65" spans="1:11" s="69" customFormat="1" x14ac:dyDescent="0.15">
      <c r="A65" s="80"/>
      <c r="B65" s="81"/>
      <c r="C65" s="81"/>
      <c r="D65" s="82"/>
      <c r="E65" s="83"/>
      <c r="F65" s="84"/>
      <c r="G65" s="85"/>
      <c r="H65" s="86"/>
      <c r="K65" s="68"/>
    </row>
    <row r="66" spans="1:11" s="69" customFormat="1" x14ac:dyDescent="0.15">
      <c r="A66" s="80"/>
      <c r="B66" s="81"/>
      <c r="C66" s="81"/>
      <c r="D66" s="82"/>
      <c r="E66" s="83"/>
      <c r="F66" s="84"/>
      <c r="G66" s="85"/>
      <c r="H66" s="86"/>
      <c r="K66" s="68"/>
    </row>
    <row r="67" spans="1:11" s="69" customFormat="1" x14ac:dyDescent="0.15">
      <c r="A67" s="80"/>
      <c r="B67" s="81"/>
      <c r="C67" s="81"/>
      <c r="D67" s="82"/>
      <c r="E67" s="83"/>
      <c r="F67" s="84"/>
      <c r="G67" s="85"/>
      <c r="H67" s="86"/>
      <c r="K67" s="68"/>
    </row>
    <row r="68" spans="1:11" s="69" customFormat="1" x14ac:dyDescent="0.15">
      <c r="A68" s="80"/>
      <c r="B68" s="81"/>
      <c r="C68" s="81"/>
      <c r="D68" s="82"/>
      <c r="E68" s="83"/>
      <c r="F68" s="84"/>
      <c r="G68" s="85"/>
      <c r="H68" s="86"/>
      <c r="K68" s="68"/>
    </row>
    <row r="69" spans="1:11" s="69" customFormat="1" x14ac:dyDescent="0.15">
      <c r="A69" s="80"/>
      <c r="B69" s="81"/>
      <c r="C69" s="81"/>
      <c r="D69" s="82"/>
      <c r="E69" s="83"/>
      <c r="F69" s="84"/>
      <c r="G69" s="85"/>
      <c r="H69" s="86"/>
      <c r="K69" s="68"/>
    </row>
    <row r="70" spans="1:11" s="69" customFormat="1" x14ac:dyDescent="0.15">
      <c r="A70" s="80"/>
      <c r="B70" s="81"/>
      <c r="C70" s="81"/>
      <c r="D70" s="82"/>
      <c r="E70" s="83"/>
      <c r="F70" s="84"/>
      <c r="G70" s="85"/>
      <c r="H70" s="86"/>
      <c r="K70" s="68"/>
    </row>
    <row r="71" spans="1:11" s="69" customFormat="1" x14ac:dyDescent="0.15">
      <c r="A71" s="80"/>
      <c r="B71" s="81"/>
      <c r="C71" s="81"/>
      <c r="D71" s="82"/>
      <c r="E71" s="83"/>
      <c r="F71" s="84"/>
      <c r="G71" s="85"/>
      <c r="H71" s="86"/>
      <c r="K71" s="68"/>
    </row>
    <row r="72" spans="1:11" s="69" customFormat="1" x14ac:dyDescent="0.15">
      <c r="A72" s="80"/>
      <c r="B72" s="81"/>
      <c r="C72" s="81"/>
      <c r="D72" s="82"/>
      <c r="E72" s="83"/>
      <c r="F72" s="84"/>
      <c r="G72" s="85"/>
      <c r="H72" s="86"/>
      <c r="K72" s="68"/>
    </row>
    <row r="73" spans="1:11" s="69" customFormat="1" x14ac:dyDescent="0.15">
      <c r="A73" s="80"/>
      <c r="B73" s="81"/>
      <c r="C73" s="81"/>
      <c r="D73" s="82"/>
      <c r="E73" s="83"/>
      <c r="F73" s="84"/>
      <c r="G73" s="85"/>
      <c r="H73" s="86"/>
      <c r="K73" s="68"/>
    </row>
    <row r="74" spans="1:11" s="69" customFormat="1" x14ac:dyDescent="0.15">
      <c r="A74" s="80"/>
      <c r="B74" s="81"/>
      <c r="C74" s="81"/>
      <c r="D74" s="82"/>
      <c r="E74" s="83"/>
      <c r="F74" s="84"/>
      <c r="G74" s="85"/>
      <c r="H74" s="86"/>
      <c r="K74" s="68"/>
    </row>
    <row r="75" spans="1:11" s="69" customFormat="1" x14ac:dyDescent="0.15">
      <c r="A75" s="80"/>
      <c r="B75" s="81"/>
      <c r="C75" s="81"/>
      <c r="D75" s="82"/>
      <c r="E75" s="83"/>
      <c r="F75" s="84"/>
      <c r="G75" s="85"/>
      <c r="H75" s="86"/>
      <c r="K75" s="68"/>
    </row>
    <row r="76" spans="1:11" s="69" customFormat="1" x14ac:dyDescent="0.15">
      <c r="A76" s="80"/>
      <c r="B76" s="81"/>
      <c r="C76" s="81"/>
      <c r="D76" s="82"/>
      <c r="E76" s="83"/>
      <c r="F76" s="84"/>
      <c r="G76" s="85"/>
      <c r="H76" s="86"/>
      <c r="K76" s="68"/>
    </row>
    <row r="77" spans="1:11" s="69" customFormat="1" x14ac:dyDescent="0.15">
      <c r="A77" s="80"/>
      <c r="B77" s="81"/>
      <c r="C77" s="81"/>
      <c r="D77" s="82"/>
      <c r="E77" s="83"/>
      <c r="F77" s="84"/>
      <c r="G77" s="85"/>
      <c r="H77" s="86"/>
      <c r="K77" s="68"/>
    </row>
    <row r="78" spans="1:11" s="69" customFormat="1" x14ac:dyDescent="0.15">
      <c r="A78" s="80"/>
      <c r="B78" s="81"/>
      <c r="C78" s="81"/>
      <c r="D78" s="82"/>
      <c r="E78" s="83"/>
      <c r="F78" s="84"/>
      <c r="G78" s="85"/>
      <c r="H78" s="86"/>
      <c r="K78" s="68"/>
    </row>
    <row r="79" spans="1:11" s="69" customFormat="1" x14ac:dyDescent="0.15">
      <c r="A79" s="80"/>
      <c r="B79" s="81"/>
      <c r="C79" s="81"/>
      <c r="D79" s="82"/>
      <c r="E79" s="83"/>
      <c r="F79" s="84"/>
      <c r="G79" s="85"/>
      <c r="H79" s="86"/>
      <c r="K79" s="68"/>
    </row>
    <row r="80" spans="1:11" s="69" customFormat="1" x14ac:dyDescent="0.15">
      <c r="A80" s="80"/>
      <c r="B80" s="81"/>
      <c r="C80" s="81"/>
      <c r="D80" s="82"/>
      <c r="E80" s="83"/>
      <c r="F80" s="84"/>
      <c r="G80" s="85"/>
      <c r="H80" s="86"/>
      <c r="K80" s="68"/>
    </row>
    <row r="81" spans="1:11" s="69" customFormat="1" x14ac:dyDescent="0.15">
      <c r="A81" s="80"/>
      <c r="B81" s="81"/>
      <c r="C81" s="81"/>
      <c r="D81" s="82"/>
      <c r="E81" s="83"/>
      <c r="F81" s="84"/>
      <c r="G81" s="85"/>
      <c r="H81" s="86"/>
      <c r="K81" s="68"/>
    </row>
    <row r="82" spans="1:11" s="69" customFormat="1" x14ac:dyDescent="0.15">
      <c r="A82" s="80"/>
      <c r="B82" s="81"/>
      <c r="C82" s="81"/>
      <c r="D82" s="82"/>
      <c r="E82" s="83"/>
      <c r="F82" s="84"/>
      <c r="G82" s="85"/>
      <c r="H82" s="86"/>
      <c r="K82" s="68"/>
    </row>
    <row r="83" spans="1:11" s="69" customFormat="1" x14ac:dyDescent="0.15">
      <c r="A83" s="80"/>
      <c r="B83" s="81"/>
      <c r="C83" s="81"/>
      <c r="D83" s="82"/>
      <c r="E83" s="83"/>
      <c r="F83" s="84"/>
      <c r="G83" s="85"/>
      <c r="H83" s="86"/>
      <c r="K83" s="68"/>
    </row>
    <row r="84" spans="1:11" s="69" customFormat="1" x14ac:dyDescent="0.15">
      <c r="A84" s="80"/>
      <c r="B84" s="81"/>
      <c r="C84" s="81"/>
      <c r="D84" s="82"/>
      <c r="E84" s="83"/>
      <c r="F84" s="84"/>
      <c r="G84" s="85"/>
      <c r="H84" s="86"/>
      <c r="K84" s="68"/>
    </row>
    <row r="85" spans="1:11" s="69" customFormat="1" x14ac:dyDescent="0.15">
      <c r="A85" s="80"/>
      <c r="B85" s="81"/>
      <c r="C85" s="81"/>
      <c r="D85" s="82"/>
      <c r="E85" s="83"/>
      <c r="F85" s="84"/>
      <c r="G85" s="85"/>
      <c r="H85" s="86"/>
      <c r="K85" s="68"/>
    </row>
    <row r="86" spans="1:11" s="69" customFormat="1" x14ac:dyDescent="0.15">
      <c r="A86" s="80"/>
      <c r="B86" s="81"/>
      <c r="C86" s="81"/>
      <c r="D86" s="82"/>
      <c r="E86" s="83"/>
      <c r="F86" s="84"/>
      <c r="G86" s="85"/>
      <c r="H86" s="86"/>
      <c r="K86" s="68"/>
    </row>
    <row r="87" spans="1:11" s="69" customFormat="1" x14ac:dyDescent="0.15">
      <c r="A87" s="80"/>
      <c r="B87" s="81"/>
      <c r="C87" s="81"/>
      <c r="D87" s="82"/>
      <c r="E87" s="83"/>
      <c r="F87" s="84"/>
      <c r="G87" s="85"/>
      <c r="H87" s="86"/>
      <c r="K87" s="68"/>
    </row>
    <row r="88" spans="1:11" s="69" customFormat="1" x14ac:dyDescent="0.15">
      <c r="A88" s="80"/>
      <c r="B88" s="81"/>
      <c r="C88" s="81"/>
      <c r="D88" s="82"/>
      <c r="E88" s="83"/>
      <c r="F88" s="84"/>
      <c r="G88" s="85"/>
      <c r="H88" s="86"/>
      <c r="K88" s="68"/>
    </row>
    <row r="89" spans="1:11" s="69" customFormat="1" x14ac:dyDescent="0.15">
      <c r="A89" s="80"/>
      <c r="B89" s="81"/>
      <c r="C89" s="81"/>
      <c r="D89" s="82"/>
      <c r="E89" s="83"/>
      <c r="F89" s="84"/>
      <c r="G89" s="85"/>
      <c r="H89" s="86"/>
      <c r="K89" s="68"/>
    </row>
    <row r="90" spans="1:11" s="69" customFormat="1" x14ac:dyDescent="0.15">
      <c r="A90" s="80"/>
      <c r="B90" s="81"/>
      <c r="C90" s="81"/>
      <c r="D90" s="82"/>
      <c r="E90" s="83"/>
      <c r="F90" s="84"/>
      <c r="G90" s="85"/>
      <c r="H90" s="86"/>
      <c r="K90" s="68"/>
    </row>
    <row r="91" spans="1:11" s="69" customFormat="1" x14ac:dyDescent="0.15">
      <c r="A91" s="80"/>
      <c r="B91" s="81"/>
      <c r="C91" s="81"/>
      <c r="D91" s="82"/>
      <c r="E91" s="83"/>
      <c r="F91" s="84"/>
      <c r="G91" s="85"/>
      <c r="H91" s="86"/>
      <c r="K91" s="68"/>
    </row>
    <row r="92" spans="1:11" s="69" customFormat="1" x14ac:dyDescent="0.15">
      <c r="A92" s="80"/>
      <c r="B92" s="81"/>
      <c r="C92" s="81"/>
      <c r="D92" s="82"/>
      <c r="E92" s="83"/>
      <c r="F92" s="84"/>
      <c r="G92" s="85"/>
      <c r="H92" s="86"/>
      <c r="K92" s="68"/>
    </row>
    <row r="93" spans="1:11" s="69" customFormat="1" x14ac:dyDescent="0.15">
      <c r="A93" s="80"/>
      <c r="B93" s="81"/>
      <c r="C93" s="81"/>
      <c r="D93" s="82"/>
      <c r="E93" s="83"/>
      <c r="F93" s="84"/>
      <c r="G93" s="85"/>
      <c r="H93" s="86"/>
      <c r="K93" s="68"/>
    </row>
    <row r="94" spans="1:11" s="69" customFormat="1" x14ac:dyDescent="0.15">
      <c r="A94" s="80"/>
      <c r="B94" s="81"/>
      <c r="C94" s="81"/>
      <c r="D94" s="82"/>
      <c r="E94" s="83"/>
      <c r="F94" s="84"/>
      <c r="G94" s="85"/>
      <c r="H94" s="86"/>
      <c r="K94" s="68"/>
    </row>
    <row r="95" spans="1:11" s="69" customFormat="1" x14ac:dyDescent="0.15">
      <c r="A95" s="80"/>
      <c r="B95" s="81"/>
      <c r="C95" s="81"/>
      <c r="D95" s="82"/>
      <c r="E95" s="83"/>
      <c r="F95" s="84"/>
      <c r="G95" s="85"/>
      <c r="H95" s="86"/>
      <c r="K95" s="68"/>
    </row>
    <row r="96" spans="1:11" s="69" customFormat="1" x14ac:dyDescent="0.15">
      <c r="A96" s="80"/>
      <c r="B96" s="81"/>
      <c r="C96" s="81"/>
      <c r="D96" s="82"/>
      <c r="E96" s="83"/>
      <c r="F96" s="84"/>
      <c r="G96" s="85"/>
      <c r="H96" s="86"/>
      <c r="K96" s="68"/>
    </row>
    <row r="97" spans="1:11" s="69" customFormat="1" x14ac:dyDescent="0.15">
      <c r="A97" s="80"/>
      <c r="B97" s="81"/>
      <c r="C97" s="81"/>
      <c r="D97" s="82"/>
      <c r="E97" s="83"/>
      <c r="F97" s="84"/>
      <c r="G97" s="85"/>
      <c r="H97" s="86"/>
      <c r="K97" s="68"/>
    </row>
    <row r="98" spans="1:11" s="69" customFormat="1" x14ac:dyDescent="0.15">
      <c r="A98" s="80"/>
      <c r="B98" s="81"/>
      <c r="C98" s="81"/>
      <c r="D98" s="82"/>
      <c r="E98" s="83"/>
      <c r="F98" s="84"/>
      <c r="G98" s="85"/>
      <c r="H98" s="86"/>
      <c r="K98" s="68"/>
    </row>
    <row r="99" spans="1:11" s="69" customFormat="1" x14ac:dyDescent="0.15">
      <c r="A99" s="80"/>
      <c r="B99" s="81"/>
      <c r="C99" s="81"/>
      <c r="D99" s="82"/>
      <c r="E99" s="83"/>
      <c r="F99" s="84"/>
      <c r="G99" s="85"/>
      <c r="H99" s="86"/>
      <c r="K99" s="68"/>
    </row>
    <row r="100" spans="1:11" s="69" customFormat="1" x14ac:dyDescent="0.15">
      <c r="A100" s="80"/>
      <c r="B100" s="81"/>
      <c r="C100" s="81"/>
      <c r="D100" s="82"/>
      <c r="E100" s="83"/>
      <c r="F100" s="84"/>
      <c r="G100" s="85"/>
      <c r="H100" s="86"/>
      <c r="K100" s="68"/>
    </row>
    <row r="101" spans="1:11" s="69" customFormat="1" x14ac:dyDescent="0.15">
      <c r="A101" s="80"/>
      <c r="B101" s="81"/>
      <c r="C101" s="81"/>
      <c r="D101" s="82"/>
      <c r="E101" s="83"/>
      <c r="F101" s="84"/>
      <c r="G101" s="85"/>
      <c r="H101" s="86"/>
      <c r="K101" s="68"/>
    </row>
    <row r="102" spans="1:11" s="69" customFormat="1" x14ac:dyDescent="0.15">
      <c r="A102" s="80"/>
      <c r="B102" s="81"/>
      <c r="C102" s="81"/>
      <c r="D102" s="82"/>
      <c r="E102" s="83"/>
      <c r="F102" s="84"/>
      <c r="G102" s="85"/>
      <c r="H102" s="86"/>
      <c r="K102" s="68"/>
    </row>
    <row r="103" spans="1:11" s="69" customFormat="1" x14ac:dyDescent="0.15">
      <c r="A103" s="80"/>
      <c r="B103" s="81"/>
      <c r="C103" s="81"/>
      <c r="D103" s="82"/>
      <c r="E103" s="83"/>
      <c r="F103" s="84"/>
      <c r="G103" s="85"/>
      <c r="H103" s="86"/>
      <c r="K103" s="68"/>
    </row>
    <row r="104" spans="1:11" s="69" customFormat="1" x14ac:dyDescent="0.15">
      <c r="A104" s="80"/>
      <c r="B104" s="81"/>
      <c r="C104" s="81"/>
      <c r="D104" s="82"/>
      <c r="E104" s="83"/>
      <c r="F104" s="84"/>
      <c r="G104" s="85"/>
      <c r="H104" s="86"/>
      <c r="K104" s="68"/>
    </row>
    <row r="105" spans="1:11" s="69" customFormat="1" x14ac:dyDescent="0.15">
      <c r="A105" s="80"/>
      <c r="B105" s="81"/>
      <c r="C105" s="81"/>
      <c r="D105" s="82"/>
      <c r="E105" s="83"/>
      <c r="F105" s="84"/>
      <c r="G105" s="85"/>
      <c r="H105" s="86"/>
      <c r="K105" s="68"/>
    </row>
    <row r="106" spans="1:11" s="69" customFormat="1" x14ac:dyDescent="0.15">
      <c r="A106" s="80"/>
      <c r="B106" s="81"/>
      <c r="C106" s="81"/>
      <c r="D106" s="82"/>
      <c r="E106" s="83"/>
      <c r="F106" s="84"/>
      <c r="G106" s="85"/>
      <c r="H106" s="86"/>
      <c r="K106" s="68"/>
    </row>
    <row r="107" spans="1:11" s="69" customFormat="1" x14ac:dyDescent="0.15">
      <c r="A107" s="80"/>
      <c r="B107" s="81"/>
      <c r="C107" s="81"/>
      <c r="D107" s="82"/>
      <c r="E107" s="83"/>
      <c r="F107" s="84"/>
      <c r="G107" s="85"/>
      <c r="H107" s="86"/>
      <c r="K107" s="68"/>
    </row>
    <row r="108" spans="1:11" s="69" customFormat="1" x14ac:dyDescent="0.15">
      <c r="A108" s="80"/>
      <c r="B108" s="81"/>
      <c r="C108" s="81"/>
      <c r="D108" s="82"/>
      <c r="E108" s="83"/>
      <c r="F108" s="84"/>
      <c r="G108" s="85"/>
      <c r="H108" s="86"/>
      <c r="K108" s="68"/>
    </row>
    <row r="109" spans="1:11" s="69" customFormat="1" x14ac:dyDescent="0.15">
      <c r="A109" s="80"/>
      <c r="B109" s="81"/>
      <c r="C109" s="81"/>
      <c r="D109" s="82"/>
      <c r="E109" s="83"/>
      <c r="F109" s="84"/>
      <c r="G109" s="85"/>
      <c r="H109" s="86"/>
      <c r="K109" s="68"/>
    </row>
    <row r="110" spans="1:11" s="69" customFormat="1" x14ac:dyDescent="0.15">
      <c r="A110" s="80"/>
      <c r="B110" s="81"/>
      <c r="C110" s="81"/>
      <c r="D110" s="82"/>
      <c r="E110" s="83"/>
      <c r="F110" s="84"/>
      <c r="G110" s="85"/>
      <c r="H110" s="86"/>
      <c r="K110" s="68"/>
    </row>
    <row r="111" spans="1:11" s="69" customFormat="1" x14ac:dyDescent="0.15">
      <c r="A111" s="80"/>
      <c r="B111" s="81"/>
      <c r="C111" s="81"/>
      <c r="D111" s="82"/>
      <c r="E111" s="83"/>
      <c r="F111" s="84"/>
      <c r="G111" s="85"/>
      <c r="H111" s="86"/>
      <c r="K111" s="68"/>
    </row>
    <row r="112" spans="1:11" s="69" customFormat="1" x14ac:dyDescent="0.15">
      <c r="A112" s="80"/>
      <c r="B112" s="81"/>
      <c r="C112" s="81"/>
      <c r="D112" s="82"/>
      <c r="E112" s="83"/>
      <c r="F112" s="84"/>
      <c r="G112" s="85"/>
      <c r="H112" s="86"/>
      <c r="K112" s="68"/>
    </row>
    <row r="113" spans="1:11" s="69" customFormat="1" x14ac:dyDescent="0.15">
      <c r="A113" s="80"/>
      <c r="B113" s="81"/>
      <c r="C113" s="81"/>
      <c r="D113" s="82"/>
      <c r="E113" s="83"/>
      <c r="F113" s="84"/>
      <c r="G113" s="85"/>
      <c r="H113" s="86"/>
      <c r="K113" s="68"/>
    </row>
    <row r="114" spans="1:11" s="69" customFormat="1" x14ac:dyDescent="0.15">
      <c r="A114" s="80"/>
      <c r="B114" s="81"/>
      <c r="C114" s="81"/>
      <c r="D114" s="82"/>
      <c r="E114" s="83"/>
      <c r="F114" s="84"/>
      <c r="G114" s="85"/>
      <c r="H114" s="86"/>
      <c r="K114" s="68"/>
    </row>
    <row r="115" spans="1:11" s="69" customFormat="1" x14ac:dyDescent="0.15">
      <c r="A115" s="80"/>
      <c r="B115" s="81"/>
      <c r="C115" s="81"/>
      <c r="D115" s="82"/>
      <c r="E115" s="83"/>
      <c r="F115" s="84"/>
      <c r="G115" s="85"/>
      <c r="H115" s="86"/>
      <c r="K115" s="68"/>
    </row>
    <row r="116" spans="1:11" s="69" customFormat="1" x14ac:dyDescent="0.15">
      <c r="A116" s="80"/>
      <c r="B116" s="81"/>
      <c r="C116" s="81"/>
      <c r="D116" s="82"/>
      <c r="E116" s="83"/>
      <c r="F116" s="84"/>
      <c r="G116" s="85"/>
      <c r="H116" s="86"/>
      <c r="K116" s="68"/>
    </row>
    <row r="117" spans="1:11" s="69" customFormat="1" x14ac:dyDescent="0.15">
      <c r="A117" s="80"/>
      <c r="B117" s="81"/>
      <c r="C117" s="81"/>
      <c r="D117" s="82"/>
      <c r="E117" s="83"/>
      <c r="F117" s="84"/>
      <c r="G117" s="85"/>
      <c r="H117" s="86"/>
      <c r="K117" s="68"/>
    </row>
    <row r="118" spans="1:11" s="69" customFormat="1" x14ac:dyDescent="0.15">
      <c r="A118" s="80"/>
      <c r="B118" s="81"/>
      <c r="C118" s="81"/>
      <c r="D118" s="82"/>
      <c r="E118" s="83"/>
      <c r="F118" s="84"/>
      <c r="G118" s="85"/>
      <c r="H118" s="86"/>
      <c r="K118" s="68"/>
    </row>
    <row r="119" spans="1:11" s="69" customFormat="1" x14ac:dyDescent="0.15">
      <c r="A119" s="80"/>
      <c r="B119" s="81"/>
      <c r="C119" s="81"/>
      <c r="D119" s="82"/>
      <c r="E119" s="83"/>
      <c r="F119" s="84"/>
      <c r="G119" s="85"/>
      <c r="H119" s="86"/>
      <c r="K119" s="68"/>
    </row>
    <row r="120" spans="1:11" s="69" customFormat="1" x14ac:dyDescent="0.15">
      <c r="A120" s="80"/>
      <c r="B120" s="81"/>
      <c r="C120" s="81"/>
      <c r="D120" s="82"/>
      <c r="E120" s="83"/>
      <c r="F120" s="84"/>
      <c r="G120" s="85"/>
      <c r="H120" s="86"/>
      <c r="K120" s="68"/>
    </row>
    <row r="121" spans="1:11" s="69" customFormat="1" x14ac:dyDescent="0.15">
      <c r="A121" s="80"/>
      <c r="B121" s="81"/>
      <c r="C121" s="81"/>
      <c r="D121" s="82"/>
      <c r="E121" s="83"/>
      <c r="F121" s="84"/>
      <c r="G121" s="85"/>
      <c r="H121" s="86"/>
      <c r="K121" s="68"/>
    </row>
    <row r="122" spans="1:11" s="69" customFormat="1" x14ac:dyDescent="0.15">
      <c r="A122" s="80"/>
      <c r="B122" s="81"/>
      <c r="C122" s="81"/>
      <c r="D122" s="82"/>
      <c r="E122" s="83"/>
      <c r="F122" s="84"/>
      <c r="G122" s="85"/>
      <c r="H122" s="86"/>
      <c r="K122" s="68"/>
    </row>
    <row r="123" spans="1:11" s="69" customFormat="1" x14ac:dyDescent="0.15">
      <c r="A123" s="80"/>
      <c r="B123" s="81"/>
      <c r="C123" s="81"/>
      <c r="D123" s="82"/>
      <c r="E123" s="83"/>
      <c r="F123" s="84"/>
      <c r="G123" s="85"/>
      <c r="H123" s="86"/>
      <c r="K123" s="68"/>
    </row>
    <row r="124" spans="1:11" s="69" customFormat="1" x14ac:dyDescent="0.15">
      <c r="A124" s="80"/>
      <c r="B124" s="81"/>
      <c r="C124" s="81"/>
      <c r="D124" s="82"/>
      <c r="E124" s="83"/>
      <c r="F124" s="84"/>
      <c r="G124" s="85"/>
      <c r="H124" s="86"/>
      <c r="K124" s="68"/>
    </row>
    <row r="125" spans="1:11" s="69" customFormat="1" x14ac:dyDescent="0.15">
      <c r="A125" s="80"/>
      <c r="B125" s="81"/>
      <c r="C125" s="81"/>
      <c r="D125" s="82"/>
      <c r="E125" s="83"/>
      <c r="F125" s="84"/>
      <c r="G125" s="85"/>
      <c r="H125" s="86"/>
      <c r="K125" s="68"/>
    </row>
    <row r="126" spans="1:11" s="69" customFormat="1" x14ac:dyDescent="0.15">
      <c r="A126" s="80"/>
      <c r="B126" s="81"/>
      <c r="C126" s="81"/>
      <c r="D126" s="82"/>
      <c r="E126" s="83"/>
      <c r="F126" s="84"/>
      <c r="G126" s="85"/>
      <c r="H126" s="86"/>
      <c r="K126" s="68"/>
    </row>
    <row r="127" spans="1:11" s="69" customFormat="1" x14ac:dyDescent="0.15">
      <c r="A127" s="80"/>
      <c r="B127" s="81"/>
      <c r="C127" s="81"/>
      <c r="D127" s="82"/>
      <c r="E127" s="83"/>
      <c r="F127" s="84"/>
      <c r="G127" s="85"/>
      <c r="H127" s="86"/>
      <c r="K127" s="68"/>
    </row>
    <row r="128" spans="1:11" s="69" customFormat="1" x14ac:dyDescent="0.15">
      <c r="A128" s="80"/>
      <c r="B128" s="81"/>
      <c r="C128" s="81"/>
      <c r="D128" s="82"/>
      <c r="E128" s="83"/>
      <c r="F128" s="84"/>
      <c r="G128" s="85"/>
      <c r="H128" s="86"/>
      <c r="K128" s="68"/>
    </row>
    <row r="129" spans="1:11" s="69" customFormat="1" x14ac:dyDescent="0.15">
      <c r="A129" s="80"/>
      <c r="B129" s="81"/>
      <c r="C129" s="81"/>
      <c r="D129" s="82"/>
      <c r="E129" s="83"/>
      <c r="F129" s="84"/>
      <c r="G129" s="85"/>
      <c r="H129" s="86"/>
      <c r="K129" s="68"/>
    </row>
    <row r="130" spans="1:11" s="69" customFormat="1" x14ac:dyDescent="0.15">
      <c r="A130" s="80"/>
      <c r="B130" s="81"/>
      <c r="C130" s="81"/>
      <c r="D130" s="82"/>
      <c r="E130" s="83"/>
      <c r="F130" s="84"/>
      <c r="G130" s="85"/>
      <c r="H130" s="86"/>
      <c r="K130" s="68"/>
    </row>
    <row r="131" spans="1:11" s="69" customFormat="1" x14ac:dyDescent="0.15">
      <c r="A131" s="80"/>
      <c r="B131" s="81"/>
      <c r="C131" s="81"/>
      <c r="D131" s="82"/>
      <c r="E131" s="83"/>
      <c r="F131" s="84"/>
      <c r="G131" s="85"/>
      <c r="H131" s="86"/>
      <c r="K131" s="68"/>
    </row>
    <row r="132" spans="1:11" s="69" customFormat="1" x14ac:dyDescent="0.15">
      <c r="A132" s="80"/>
      <c r="B132" s="81"/>
      <c r="C132" s="81"/>
      <c r="D132" s="82"/>
      <c r="E132" s="83"/>
      <c r="F132" s="84"/>
      <c r="G132" s="85"/>
      <c r="H132" s="86"/>
      <c r="K132" s="68"/>
    </row>
    <row r="133" spans="1:11" s="69" customFormat="1" x14ac:dyDescent="0.15">
      <c r="A133" s="80"/>
      <c r="B133" s="81"/>
      <c r="C133" s="81"/>
      <c r="D133" s="82"/>
      <c r="E133" s="83"/>
      <c r="F133" s="84"/>
      <c r="G133" s="85"/>
      <c r="H133" s="86"/>
      <c r="K133" s="68"/>
    </row>
    <row r="134" spans="1:11" s="69" customFormat="1" x14ac:dyDescent="0.15">
      <c r="A134" s="80"/>
      <c r="B134" s="81"/>
      <c r="C134" s="81"/>
      <c r="D134" s="82"/>
      <c r="E134" s="83"/>
      <c r="F134" s="84"/>
      <c r="G134" s="85"/>
      <c r="H134" s="86"/>
      <c r="K134" s="68"/>
    </row>
    <row r="135" spans="1:11" s="69" customFormat="1" x14ac:dyDescent="0.15">
      <c r="A135" s="80"/>
      <c r="B135" s="81"/>
      <c r="C135" s="81"/>
      <c r="D135" s="82"/>
      <c r="E135" s="83"/>
      <c r="F135" s="84"/>
      <c r="G135" s="85"/>
      <c r="H135" s="86"/>
      <c r="K135" s="68"/>
    </row>
    <row r="136" spans="1:11" s="69" customFormat="1" x14ac:dyDescent="0.15">
      <c r="A136" s="80"/>
      <c r="B136" s="81"/>
      <c r="C136" s="81"/>
      <c r="D136" s="82"/>
      <c r="E136" s="83"/>
      <c r="F136" s="84"/>
      <c r="G136" s="85"/>
      <c r="H136" s="86"/>
      <c r="K136" s="68"/>
    </row>
    <row r="137" spans="1:11" s="69" customFormat="1" x14ac:dyDescent="0.15">
      <c r="A137" s="80"/>
      <c r="B137" s="81"/>
      <c r="C137" s="81"/>
      <c r="D137" s="82"/>
      <c r="E137" s="83"/>
      <c r="F137" s="84"/>
      <c r="G137" s="85"/>
      <c r="H137" s="86"/>
      <c r="K137" s="68"/>
    </row>
    <row r="138" spans="1:11" s="69" customFormat="1" x14ac:dyDescent="0.15">
      <c r="A138" s="80"/>
      <c r="B138" s="81"/>
      <c r="C138" s="81"/>
      <c r="D138" s="82"/>
      <c r="E138" s="83"/>
      <c r="F138" s="84"/>
      <c r="G138" s="85"/>
      <c r="H138" s="86"/>
      <c r="K138" s="68"/>
    </row>
    <row r="139" spans="1:11" s="69" customFormat="1" x14ac:dyDescent="0.15">
      <c r="A139" s="80"/>
      <c r="B139" s="81"/>
      <c r="C139" s="81"/>
      <c r="D139" s="82"/>
      <c r="E139" s="83"/>
      <c r="F139" s="84"/>
      <c r="G139" s="85"/>
      <c r="H139" s="86"/>
      <c r="K139" s="68"/>
    </row>
    <row r="140" spans="1:11" s="69" customFormat="1" x14ac:dyDescent="0.15">
      <c r="A140" s="80"/>
      <c r="B140" s="81"/>
      <c r="C140" s="81"/>
      <c r="D140" s="82"/>
      <c r="E140" s="83"/>
      <c r="F140" s="84"/>
      <c r="G140" s="85"/>
      <c r="H140" s="86"/>
      <c r="K140" s="68"/>
    </row>
    <row r="141" spans="1:11" s="69" customFormat="1" x14ac:dyDescent="0.15">
      <c r="A141" s="80"/>
      <c r="B141" s="81"/>
      <c r="C141" s="81"/>
      <c r="D141" s="82"/>
      <c r="E141" s="83"/>
      <c r="F141" s="84"/>
      <c r="G141" s="85"/>
      <c r="H141" s="86"/>
      <c r="K141" s="68"/>
    </row>
    <row r="142" spans="1:11" s="69" customFormat="1" x14ac:dyDescent="0.15">
      <c r="A142" s="80"/>
      <c r="B142" s="81"/>
      <c r="C142" s="81"/>
      <c r="D142" s="82"/>
      <c r="E142" s="83"/>
      <c r="F142" s="84"/>
      <c r="G142" s="85"/>
      <c r="H142" s="86"/>
      <c r="K142" s="68"/>
    </row>
    <row r="143" spans="1:11" s="69" customFormat="1" x14ac:dyDescent="0.15">
      <c r="A143" s="80"/>
      <c r="B143" s="81"/>
      <c r="C143" s="81"/>
      <c r="D143" s="82"/>
      <c r="E143" s="83"/>
      <c r="F143" s="84"/>
      <c r="G143" s="85"/>
      <c r="H143" s="86"/>
      <c r="K143" s="68"/>
    </row>
    <row r="144" spans="1:11" s="69" customFormat="1" x14ac:dyDescent="0.15">
      <c r="A144" s="80"/>
      <c r="B144" s="81"/>
      <c r="C144" s="81"/>
      <c r="D144" s="82"/>
      <c r="E144" s="83"/>
      <c r="F144" s="84"/>
      <c r="G144" s="85"/>
      <c r="H144" s="86"/>
      <c r="K144" s="68"/>
    </row>
    <row r="145" spans="1:11" s="69" customFormat="1" x14ac:dyDescent="0.15">
      <c r="A145" s="80"/>
      <c r="B145" s="81"/>
      <c r="C145" s="81"/>
      <c r="D145" s="82"/>
      <c r="E145" s="83"/>
      <c r="F145" s="84"/>
      <c r="G145" s="85"/>
      <c r="H145" s="86"/>
      <c r="K145" s="68"/>
    </row>
    <row r="146" spans="1:11" s="69" customFormat="1" x14ac:dyDescent="0.15">
      <c r="A146" s="80"/>
      <c r="B146" s="81"/>
      <c r="C146" s="81"/>
      <c r="D146" s="82"/>
      <c r="E146" s="83"/>
      <c r="F146" s="84"/>
      <c r="G146" s="85"/>
      <c r="H146" s="86"/>
      <c r="K146" s="68"/>
    </row>
    <row r="147" spans="1:11" s="69" customFormat="1" x14ac:dyDescent="0.15">
      <c r="A147" s="80"/>
      <c r="B147" s="81"/>
      <c r="C147" s="81"/>
      <c r="D147" s="82"/>
      <c r="E147" s="83"/>
      <c r="F147" s="84"/>
      <c r="G147" s="85"/>
      <c r="H147" s="86"/>
      <c r="K147" s="68"/>
    </row>
    <row r="148" spans="1:11" s="69" customFormat="1" x14ac:dyDescent="0.15">
      <c r="A148" s="80"/>
      <c r="B148" s="81"/>
      <c r="C148" s="81"/>
      <c r="D148" s="82"/>
      <c r="E148" s="83"/>
      <c r="F148" s="84"/>
      <c r="G148" s="85"/>
      <c r="H148" s="86"/>
      <c r="K148" s="68"/>
    </row>
    <row r="149" spans="1:11" s="69" customFormat="1" x14ac:dyDescent="0.15">
      <c r="A149" s="80"/>
      <c r="B149" s="81"/>
      <c r="C149" s="81"/>
      <c r="D149" s="82"/>
      <c r="E149" s="83"/>
      <c r="F149" s="84"/>
      <c r="G149" s="85"/>
      <c r="H149" s="86"/>
      <c r="K149" s="68"/>
    </row>
    <row r="150" spans="1:11" s="69" customFormat="1" x14ac:dyDescent="0.15">
      <c r="A150" s="80"/>
      <c r="B150" s="81"/>
      <c r="C150" s="81"/>
      <c r="D150" s="82"/>
      <c r="E150" s="83"/>
      <c r="F150" s="84"/>
      <c r="G150" s="85"/>
      <c r="H150" s="86"/>
      <c r="K150" s="68"/>
    </row>
    <row r="151" spans="1:11" s="69" customFormat="1" x14ac:dyDescent="0.15">
      <c r="A151" s="80"/>
      <c r="B151" s="81"/>
      <c r="C151" s="81"/>
      <c r="D151" s="82"/>
      <c r="E151" s="83"/>
      <c r="F151" s="84"/>
      <c r="G151" s="85"/>
      <c r="H151" s="86"/>
      <c r="K151" s="68"/>
    </row>
    <row r="152" spans="1:11" s="69" customFormat="1" x14ac:dyDescent="0.15">
      <c r="A152" s="80"/>
      <c r="B152" s="81"/>
      <c r="C152" s="81"/>
      <c r="D152" s="82"/>
      <c r="E152" s="83"/>
      <c r="F152" s="84"/>
      <c r="G152" s="85"/>
      <c r="H152" s="86"/>
      <c r="K152" s="68"/>
    </row>
    <row r="153" spans="1:11" s="69" customFormat="1" x14ac:dyDescent="0.15">
      <c r="A153" s="80"/>
      <c r="B153" s="81"/>
      <c r="C153" s="81"/>
      <c r="D153" s="82"/>
      <c r="E153" s="83"/>
      <c r="F153" s="84"/>
      <c r="G153" s="85"/>
      <c r="H153" s="86"/>
      <c r="K153" s="68"/>
    </row>
    <row r="154" spans="1:11" s="69" customFormat="1" x14ac:dyDescent="0.15">
      <c r="A154" s="80"/>
      <c r="B154" s="81"/>
      <c r="C154" s="81"/>
      <c r="D154" s="82"/>
      <c r="E154" s="83"/>
      <c r="F154" s="84"/>
      <c r="G154" s="85"/>
      <c r="H154" s="86"/>
      <c r="K154" s="68"/>
    </row>
    <row r="155" spans="1:11" s="69" customFormat="1" x14ac:dyDescent="0.15">
      <c r="A155" s="80"/>
      <c r="B155" s="81"/>
      <c r="C155" s="81"/>
      <c r="D155" s="82"/>
      <c r="E155" s="83"/>
      <c r="F155" s="84"/>
      <c r="G155" s="85"/>
      <c r="H155" s="86"/>
      <c r="K155" s="68"/>
    </row>
    <row r="156" spans="1:11" s="69" customFormat="1" x14ac:dyDescent="0.15">
      <c r="A156" s="80"/>
      <c r="B156" s="81"/>
      <c r="C156" s="81"/>
      <c r="D156" s="82"/>
      <c r="E156" s="83"/>
      <c r="F156" s="84"/>
      <c r="G156" s="85"/>
      <c r="H156" s="86"/>
      <c r="K156" s="68"/>
    </row>
    <row r="157" spans="1:11" s="69" customFormat="1" x14ac:dyDescent="0.15">
      <c r="A157" s="80"/>
      <c r="B157" s="81"/>
      <c r="C157" s="81"/>
      <c r="D157" s="82"/>
      <c r="E157" s="83"/>
      <c r="F157" s="84"/>
      <c r="G157" s="85"/>
      <c r="H157" s="86"/>
      <c r="K157" s="68"/>
    </row>
    <row r="158" spans="1:11" s="69" customFormat="1" x14ac:dyDescent="0.15">
      <c r="A158" s="80"/>
      <c r="B158" s="81"/>
      <c r="C158" s="81"/>
      <c r="D158" s="82"/>
      <c r="E158" s="83"/>
      <c r="F158" s="84"/>
      <c r="G158" s="85"/>
      <c r="H158" s="86"/>
      <c r="K158" s="68"/>
    </row>
    <row r="159" spans="1:11" s="69" customFormat="1" x14ac:dyDescent="0.15">
      <c r="A159" s="80"/>
      <c r="B159" s="81"/>
      <c r="C159" s="81"/>
      <c r="D159" s="82"/>
      <c r="E159" s="83"/>
      <c r="F159" s="84"/>
      <c r="G159" s="85"/>
      <c r="H159" s="86"/>
      <c r="K159" s="68"/>
    </row>
    <row r="160" spans="1:11" s="69" customFormat="1" x14ac:dyDescent="0.15">
      <c r="A160" s="80"/>
      <c r="B160" s="81"/>
      <c r="C160" s="81"/>
      <c r="D160" s="82"/>
      <c r="E160" s="83"/>
      <c r="F160" s="84"/>
      <c r="G160" s="85"/>
      <c r="H160" s="86"/>
      <c r="K160" s="68"/>
    </row>
    <row r="161" spans="1:11" s="69" customFormat="1" x14ac:dyDescent="0.15">
      <c r="A161" s="80"/>
      <c r="B161" s="81"/>
      <c r="C161" s="81"/>
      <c r="D161" s="82"/>
      <c r="E161" s="83"/>
      <c r="F161" s="84"/>
      <c r="G161" s="85"/>
      <c r="H161" s="86"/>
      <c r="K161" s="68"/>
    </row>
    <row r="162" spans="1:11" s="69" customFormat="1" x14ac:dyDescent="0.15">
      <c r="A162" s="80"/>
      <c r="B162" s="81"/>
      <c r="C162" s="81"/>
      <c r="D162" s="82"/>
      <c r="E162" s="83"/>
      <c r="F162" s="84"/>
      <c r="G162" s="85"/>
      <c r="H162" s="86"/>
      <c r="K162" s="68"/>
    </row>
    <row r="163" spans="1:11" s="69" customFormat="1" x14ac:dyDescent="0.15">
      <c r="A163" s="80"/>
      <c r="B163" s="81"/>
      <c r="C163" s="81"/>
      <c r="D163" s="82"/>
      <c r="E163" s="83"/>
      <c r="F163" s="84"/>
      <c r="G163" s="85"/>
      <c r="H163" s="86"/>
      <c r="K163" s="68"/>
    </row>
    <row r="164" spans="1:11" s="69" customFormat="1" x14ac:dyDescent="0.15">
      <c r="A164" s="80"/>
      <c r="B164" s="81"/>
      <c r="C164" s="81"/>
      <c r="D164" s="82"/>
      <c r="E164" s="83"/>
      <c r="F164" s="84"/>
      <c r="G164" s="85"/>
      <c r="H164" s="86"/>
      <c r="K164" s="68"/>
    </row>
    <row r="165" spans="1:11" s="69" customFormat="1" x14ac:dyDescent="0.15">
      <c r="A165" s="80"/>
      <c r="B165" s="81"/>
      <c r="C165" s="81"/>
      <c r="D165" s="82"/>
      <c r="E165" s="83"/>
      <c r="F165" s="84"/>
      <c r="G165" s="85"/>
      <c r="H165" s="86"/>
      <c r="K165" s="68"/>
    </row>
    <row r="166" spans="1:11" s="69" customFormat="1" x14ac:dyDescent="0.15">
      <c r="A166" s="80"/>
      <c r="B166" s="81"/>
      <c r="C166" s="81"/>
      <c r="D166" s="82"/>
      <c r="E166" s="83"/>
      <c r="F166" s="84"/>
      <c r="G166" s="85"/>
      <c r="H166" s="86"/>
      <c r="K166" s="68"/>
    </row>
    <row r="167" spans="1:11" s="69" customFormat="1" x14ac:dyDescent="0.15">
      <c r="A167" s="80"/>
      <c r="B167" s="81"/>
      <c r="C167" s="81"/>
      <c r="D167" s="82"/>
      <c r="E167" s="83"/>
      <c r="F167" s="84"/>
      <c r="G167" s="85"/>
      <c r="H167" s="86"/>
      <c r="K167" s="68"/>
    </row>
    <row r="168" spans="1:11" s="69" customFormat="1" x14ac:dyDescent="0.15">
      <c r="A168" s="80"/>
      <c r="B168" s="81"/>
      <c r="C168" s="81"/>
      <c r="D168" s="82"/>
      <c r="E168" s="83"/>
      <c r="F168" s="84"/>
      <c r="G168" s="85"/>
      <c r="H168" s="86"/>
      <c r="K168" s="68"/>
    </row>
    <row r="169" spans="1:11" s="69" customFormat="1" x14ac:dyDescent="0.15">
      <c r="A169" s="80"/>
      <c r="B169" s="81"/>
      <c r="C169" s="81"/>
      <c r="D169" s="82"/>
      <c r="E169" s="83"/>
      <c r="F169" s="84"/>
      <c r="G169" s="85"/>
      <c r="H169" s="86"/>
      <c r="K169" s="68"/>
    </row>
    <row r="170" spans="1:11" s="69" customFormat="1" x14ac:dyDescent="0.15">
      <c r="A170" s="80"/>
      <c r="B170" s="81"/>
      <c r="C170" s="81"/>
      <c r="D170" s="82"/>
      <c r="E170" s="83"/>
      <c r="F170" s="84"/>
      <c r="G170" s="85"/>
      <c r="H170" s="86"/>
      <c r="K170" s="68"/>
    </row>
    <row r="171" spans="1:11" s="69" customFormat="1" x14ac:dyDescent="0.15">
      <c r="A171" s="80"/>
      <c r="B171" s="81"/>
      <c r="C171" s="81"/>
      <c r="D171" s="82"/>
      <c r="E171" s="83"/>
      <c r="F171" s="84"/>
      <c r="G171" s="85"/>
      <c r="H171" s="86"/>
      <c r="K171" s="68"/>
    </row>
    <row r="172" spans="1:11" s="69" customFormat="1" x14ac:dyDescent="0.15">
      <c r="A172" s="80"/>
      <c r="B172" s="81"/>
      <c r="C172" s="81"/>
      <c r="D172" s="82"/>
      <c r="E172" s="83"/>
      <c r="F172" s="84"/>
      <c r="G172" s="85"/>
      <c r="H172" s="86"/>
      <c r="K172" s="68"/>
    </row>
    <row r="173" spans="1:11" s="69" customFormat="1" x14ac:dyDescent="0.15">
      <c r="A173" s="80"/>
      <c r="B173" s="81"/>
      <c r="C173" s="81"/>
      <c r="D173" s="82"/>
      <c r="E173" s="83"/>
      <c r="F173" s="84"/>
      <c r="G173" s="85"/>
      <c r="H173" s="86"/>
      <c r="K173" s="68"/>
    </row>
    <row r="174" spans="1:11" s="69" customFormat="1" x14ac:dyDescent="0.15">
      <c r="A174" s="80"/>
      <c r="B174" s="81"/>
      <c r="C174" s="81"/>
      <c r="D174" s="82"/>
      <c r="E174" s="83"/>
      <c r="F174" s="84"/>
      <c r="G174" s="85"/>
      <c r="H174" s="86"/>
      <c r="K174" s="68"/>
    </row>
    <row r="175" spans="1:11" s="69" customFormat="1" x14ac:dyDescent="0.15">
      <c r="A175" s="80"/>
      <c r="B175" s="81"/>
      <c r="C175" s="81"/>
      <c r="D175" s="82"/>
      <c r="E175" s="83"/>
      <c r="F175" s="84"/>
      <c r="G175" s="85"/>
      <c r="H175" s="86"/>
      <c r="K175" s="68"/>
    </row>
  </sheetData>
  <mergeCells count="14">
    <mergeCell ref="I15:J15"/>
    <mergeCell ref="A37:I37"/>
    <mergeCell ref="B11:C11"/>
    <mergeCell ref="B12:C12"/>
    <mergeCell ref="D12:E12"/>
    <mergeCell ref="B13:C13"/>
    <mergeCell ref="D13:G14"/>
    <mergeCell ref="H13:J13"/>
    <mergeCell ref="A4:B5"/>
    <mergeCell ref="C4:C5"/>
    <mergeCell ref="A6:B7"/>
    <mergeCell ref="C6:C7"/>
    <mergeCell ref="B9:C9"/>
    <mergeCell ref="B10:C10"/>
  </mergeCells>
  <phoneticPr fontId="3"/>
  <hyperlinks>
    <hyperlink ref="I12" r:id="rId1" display="t-teruya@jetlc.co.jp"/>
  </hyperlinks>
  <pageMargins left="0.7" right="0.7" top="0.75" bottom="0.75" header="0.3" footer="0.3"/>
  <pageSetup paperSize="9" scale="5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2020-01-15T11:14:24Z</dcterms:modified>
</cp:coreProperties>
</file>